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ml.chartshapes+xml"/>
  <Override PartName="/xl/charts/chart2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5.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29.xml" ContentType="application/vnd.openxmlformats-officedocument.drawing+xml"/>
  <Override PartName="/xl/charts/chart30.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ieseArbeitsmappe"/>
  <mc:AlternateContent xmlns:mc="http://schemas.openxmlformats.org/markup-compatibility/2006">
    <mc:Choice Requires="x15">
      <x15ac:absPath xmlns:x15ac="http://schemas.microsoft.com/office/spreadsheetml/2010/11/ac" url="G:\Kleinräumige Bevölkerung\Statistik kleinräumig\2022\Internet\"/>
    </mc:Choice>
  </mc:AlternateContent>
  <xr:revisionPtr revIDLastSave="0" documentId="13_ncr:1_{F1373736-8120-4CAA-BB88-92BDDDB0B1C4}" xr6:coauthVersionLast="36" xr6:coauthVersionMax="36" xr10:uidLastSave="{00000000-0000-0000-0000-000000000000}"/>
  <bookViews>
    <workbookView xWindow="-15" yWindow="75" windowWidth="11955" windowHeight="11805" xr2:uid="{00000000-000D-0000-FFFF-FFFF00000000}"/>
  </bookViews>
  <sheets>
    <sheet name="Titelblatt" sheetId="79" r:id="rId1"/>
    <sheet name="Impress NEU" sheetId="77" r:id="rId2"/>
    <sheet name="INHALT" sheetId="102" r:id="rId3"/>
    <sheet name=" UBZ-SBZ" sheetId="2" r:id="rId4"/>
    <sheet name="Wohnstatus-UBZ-SBZ" sheetId="74" r:id="rId5"/>
    <sheet name="Übersicht-UBZ-SBZ (HWS) " sheetId="75" r:id="rId6"/>
    <sheet name="Einw.entwicklung (HWS)" sheetId="13" r:id="rId7"/>
    <sheet name="Einw.entw. % (HWS) " sheetId="73" r:id="rId8"/>
    <sheet name="Bevölkerungsbewegung" sheetId="101" r:id="rId9"/>
    <sheet name="Tabelle1" sheetId="103" state="hidden" r:id="rId10"/>
    <sheet name="Bevbewegung Diagramme" sheetId="105" r:id="rId11"/>
    <sheet name="UBZ-Alter (HWS)" sheetId="9" r:id="rId12"/>
    <sheet name="UBZ-Alter (HWS) %" sheetId="85" r:id="rId13"/>
    <sheet name="Unter 18 (HWS)" sheetId="80" r:id="rId14"/>
    <sheet name="Über 65 (HWS)" sheetId="11" r:id="rId15"/>
    <sheet name="Altersgliederung (HWS)" sheetId="94" r:id="rId16"/>
    <sheet name="Flächennutzung" sheetId="15" r:id="rId17"/>
    <sheet name="UBZ-Fam (HWS)" sheetId="8" r:id="rId18"/>
    <sheet name="UBZ-Rel (HWS)" sheetId="81" r:id="rId19"/>
    <sheet name="UBZ-neue-Staatengruppen" sheetId="95" r:id="rId20"/>
    <sheet name="Migrationshintergrund" sheetId="39" r:id="rId21"/>
    <sheet name="Arbeitslose gesamt" sheetId="63" r:id="rId22"/>
    <sheet name="Arbeitslose-Entw." sheetId="43" r:id="rId23"/>
    <sheet name="SGB II BG" sheetId="84" r:id="rId24"/>
    <sheet name="SGB II Pers" sheetId="83" r:id="rId25"/>
    <sheet name="SGB II-Entw." sheetId="86" r:id="rId26"/>
    <sheet name="Soz. Beschäft. UBZ 06-2022" sheetId="40" r:id="rId27"/>
    <sheet name="Anteil SozBesch 06-2022" sheetId="41" r:id="rId28"/>
    <sheet name="SozBesch Entw." sheetId="98" r:id="rId29"/>
    <sheet name="Betriebe+SozBesch" sheetId="99" r:id="rId30"/>
    <sheet name="Wirtschaftsabschnitte" sheetId="106" r:id="rId31"/>
    <sheet name="Wohnungen u. Wohngeb. 2022" sheetId="45" r:id="rId32"/>
    <sheet name="Graphiken" sheetId="104" r:id="rId33"/>
    <sheet name="Entw. der Wohnungen" sheetId="58" r:id="rId34"/>
    <sheet name="Wohnungsbau (Fertigstell.)" sheetId="47" r:id="rId35"/>
    <sheet name="Entw. des Wohnungsbaus" sheetId="48" r:id="rId36"/>
    <sheet name="Wohnungsbau (Genehmigungen)" sheetId="49" r:id="rId37"/>
    <sheet name="HH-Typen HHStat" sheetId="66" r:id="rId38"/>
    <sheet name="HH-Typen BfLR" sheetId="61" r:id="rId39"/>
    <sheet name="HH-Typen ZahlPers" sheetId="70" r:id="rId40"/>
    <sheet name="HH-Typen ZahlKind" sheetId="71" r:id="rId41"/>
    <sheet name="KFZ UBZ" sheetId="93" r:id="rId42"/>
    <sheet name="Amtlich benannte Ortsteile" sheetId="51" r:id="rId43"/>
    <sheet name="SBZ-Karte NEU" sheetId="92" r:id="rId44"/>
  </sheets>
  <definedNames>
    <definedName name="_xlnm._FilterDatabase" localSheetId="6" hidden="1">'Einw.entwicklung (HWS)'!$A$7:$P$69</definedName>
    <definedName name="_xlnm._FilterDatabase" localSheetId="16" hidden="1">Flächennutzung!$A$6:$H$70</definedName>
    <definedName name="_xlnm._FilterDatabase" localSheetId="41" hidden="1">'KFZ UBZ'!$A$4:$B$90</definedName>
    <definedName name="_xlnm._FilterDatabase" localSheetId="5" hidden="1">'Übersicht-UBZ-SBZ (HWS) '!$A$8:$BB$70</definedName>
    <definedName name="_xlnm._FilterDatabase" localSheetId="11" hidden="1">'UBZ-Alter (HWS)'!$A$8:$U$8</definedName>
    <definedName name="_xlnm._FilterDatabase" localSheetId="17" hidden="1">'UBZ-Fam (HWS)'!$A$8:$N$70</definedName>
    <definedName name="_xlnm._FilterDatabase" localSheetId="19" hidden="1">'UBZ-neue-Staatengruppen'!$A$5:$A$94</definedName>
    <definedName name="_xlnm._FilterDatabase" localSheetId="18" hidden="1">'UBZ-Rel (HWS)'!$A$8:$L$70</definedName>
    <definedName name="_xlnm._FilterDatabase" localSheetId="4" hidden="1">'Wohnstatus-UBZ-SBZ'!$A$9:$AX$9</definedName>
    <definedName name="_xlnm.Recorder" localSheetId="15">#REF!</definedName>
    <definedName name="_xlnm.Recorder" localSheetId="7">#REF!</definedName>
    <definedName name="_xlnm.Recorder" localSheetId="5">#REF!</definedName>
    <definedName name="_xlnm.Recorder" localSheetId="19">#REF!</definedName>
    <definedName name="_xlnm.Recorder" localSheetId="30">#REF!</definedName>
    <definedName name="_xlnm.Recorder" localSheetId="4">#REF!</definedName>
    <definedName name="_xlnm.Recorder">#REF!</definedName>
    <definedName name="_xlnm.Print_Area" localSheetId="3">' UBZ-SBZ'!$A$1:$H$70</definedName>
    <definedName name="_xlnm.Print_Area" localSheetId="15">'Altersgliederung (HWS)'!$A$1:$F$125</definedName>
    <definedName name="_xlnm.Print_Area" localSheetId="42">'Amtlich benannte Ortsteile'!$A$1:$E$60</definedName>
    <definedName name="_xlnm.Print_Area" localSheetId="27">'Anteil SozBesch 06-2022'!$A$1:$H$60</definedName>
    <definedName name="_xlnm.Print_Area" localSheetId="21">'Arbeitslose gesamt'!$A$1:$N$46</definedName>
    <definedName name="_xlnm.Print_Area" localSheetId="22">'Arbeitslose-Entw.'!$A$1:$N$44</definedName>
    <definedName name="_xlnm.Print_Area" localSheetId="29">'Betriebe+SozBesch'!$A$1:$H$72</definedName>
    <definedName name="_xlnm.Print_Area" localSheetId="10">'Bevbewegung Diagramme'!$A$1:$J$54</definedName>
    <definedName name="_xlnm.Print_Area" localSheetId="8">Bevölkerungsbewegung!$A$1:$N$89</definedName>
    <definedName name="_xlnm.Print_Area" localSheetId="6">'Einw.entwicklung (HWS)'!$A$1:$N$139</definedName>
    <definedName name="_xlnm.Print_Area" localSheetId="33">'Entw. der Wohnungen'!$A$1:$M$118</definedName>
    <definedName name="_xlnm.Print_Area" localSheetId="35">'Entw. des Wohnungsbaus'!$A$1:$M$107</definedName>
    <definedName name="_xlnm.Print_Area" localSheetId="32">Graphiken!$A$1:$G$56</definedName>
    <definedName name="_xlnm.Print_Area" localSheetId="38">'HH-Typen BfLR'!$A$1:$P$88</definedName>
    <definedName name="_xlnm.Print_Area" localSheetId="37">'HH-Typen HHStat'!$A$1:$P$90</definedName>
    <definedName name="_xlnm.Print_Area" localSheetId="40">'HH-Typen ZahlKind'!$A$1:$F$89</definedName>
    <definedName name="_xlnm.Print_Area" localSheetId="39">'HH-Typen ZahlPers'!$A$1:$H$90</definedName>
    <definedName name="_xlnm.Print_Area" localSheetId="1">'Impress NEU'!$A$1:$G$54</definedName>
    <definedName name="_xlnm.Print_Area" localSheetId="2">INHALT!$A$1:$B$65</definedName>
    <definedName name="_xlnm.Print_Area" localSheetId="41">'KFZ UBZ'!$A$1:$J$93</definedName>
    <definedName name="_xlnm.Print_Area" localSheetId="20">Migrationshintergrund!$A$1:$K$92</definedName>
    <definedName name="_xlnm.Print_Area" localSheetId="43">'SBZ-Karte NEU'!$A$1:$F$58</definedName>
    <definedName name="_xlnm.Print_Area" localSheetId="24">'SGB II Pers'!$A$1:$O$26</definedName>
    <definedName name="_xlnm.Print_Area" localSheetId="25">'SGB II-Entw.'!$A$1:$N$48</definedName>
    <definedName name="_xlnm.Print_Area" localSheetId="26">'Soz. Beschäft. UBZ 06-2022'!$A$1:$I$52</definedName>
    <definedName name="_xlnm.Print_Area" localSheetId="28">'SozBesch Entw.'!$A$1:$O$25</definedName>
    <definedName name="_xlnm.Print_Area" localSheetId="0">Titelblatt!$A$1:$F$35</definedName>
    <definedName name="_xlnm.Print_Area" localSheetId="5">'Übersicht-UBZ-SBZ (HWS) '!$A$1:$L$107</definedName>
    <definedName name="_xlnm.Print_Area" localSheetId="11">'UBZ-Alter (HWS)'!$A$1:$Q$87</definedName>
    <definedName name="_xlnm.Print_Area" localSheetId="12">'UBZ-Alter (HWS) %'!$A$1:$Q$85</definedName>
    <definedName name="_xlnm.Print_Area" localSheetId="17">'UBZ-Fam (HWS)'!$A$1:$M$88</definedName>
    <definedName name="_xlnm.Print_Area" localSheetId="19">'UBZ-neue-Staatengruppen'!$A$1:$Y$97</definedName>
    <definedName name="_xlnm.Print_Area" localSheetId="18">'UBZ-Rel (HWS)'!$A$1:$I$111</definedName>
    <definedName name="_xlnm.Print_Area" localSheetId="31">'Wohnungen u. Wohngeb. 2022'!$A$1:$P$90</definedName>
    <definedName name="_xlnm.Print_Area" localSheetId="34">'Wohnungsbau (Fertigstell.)'!$A$1:$J$91</definedName>
    <definedName name="_xlnm.Print_Area" localSheetId="36">'Wohnungsbau (Genehmigungen)'!$A$1:$G$91</definedName>
    <definedName name="_xlnm.Print_Titles" localSheetId="21">'Arbeitslose gesamt'!$2:$5</definedName>
    <definedName name="_xlnm.Print_Titles" localSheetId="22">'Arbeitslose-Entw.'!$1:$5</definedName>
    <definedName name="_xlnm.Print_Titles" localSheetId="8">Bevölkerungsbewegung!$1:$7</definedName>
    <definedName name="_xlnm.Print_Titles" localSheetId="6">'Einw.entwicklung (HWS)'!$1:$6</definedName>
    <definedName name="_xlnm.Print_Titles" localSheetId="33">'Entw. der Wohnungen'!$1:$6</definedName>
    <definedName name="_xlnm.Print_Titles" localSheetId="35">'Entw. des Wohnungsbaus'!$1:$5</definedName>
    <definedName name="_xlnm.Print_Titles" localSheetId="16">Flächennutzung!$A:$B,Flächennutzung!$1:$6</definedName>
    <definedName name="_xlnm.Print_Titles" localSheetId="38">'HH-Typen BfLR'!$1:$8</definedName>
    <definedName name="_xlnm.Print_Titles" localSheetId="37">'HH-Typen HHStat'!$1:$8</definedName>
    <definedName name="_xlnm.Print_Titles" localSheetId="40">'HH-Typen ZahlKind'!$1:$7</definedName>
    <definedName name="_xlnm.Print_Titles" localSheetId="39">'HH-Typen ZahlPers'!$1:$7</definedName>
    <definedName name="_xlnm.Print_Titles" localSheetId="41">'KFZ UBZ'!$1:$4</definedName>
    <definedName name="_xlnm.Print_Titles" localSheetId="20">Migrationshintergrund!$1:$11</definedName>
    <definedName name="_xlnm.Print_Titles" localSheetId="23">'SGB II BG'!$2:$6</definedName>
    <definedName name="_xlnm.Print_Titles" localSheetId="24">'SGB II Pers'!$2:$7</definedName>
    <definedName name="_xlnm.Print_Titles" localSheetId="25">'SGB II-Entw.'!$1:$5</definedName>
    <definedName name="_xlnm.Print_Titles" localSheetId="26">'Soz. Beschäft. UBZ 06-2022'!$1:$5</definedName>
    <definedName name="_xlnm.Print_Titles" localSheetId="5">'Übersicht-UBZ-SBZ (HWS) '!$1:$7</definedName>
    <definedName name="_xlnm.Print_Titles" localSheetId="11">'UBZ-Alter (HWS)'!$1:$7</definedName>
    <definedName name="_xlnm.Print_Titles" localSheetId="12">'UBZ-Alter (HWS) %'!$1:$7</definedName>
    <definedName name="_xlnm.Print_Titles" localSheetId="17">'UBZ-Fam (HWS)'!$1:$7</definedName>
    <definedName name="_xlnm.Print_Titles" localSheetId="19">'UBZ-neue-Staatengruppen'!$1:$8</definedName>
    <definedName name="_xlnm.Print_Titles" localSheetId="18">'UBZ-Rel (HWS)'!$1:$7</definedName>
    <definedName name="_xlnm.Print_Titles" localSheetId="4">'Wohnstatus-UBZ-SBZ'!$1:$8</definedName>
    <definedName name="_xlnm.Print_Titles" localSheetId="31">'Wohnungen u. Wohngeb. 2022'!$1:$5</definedName>
    <definedName name="_xlnm.Print_Titles" localSheetId="34">'Wohnungsbau (Fertigstell.)'!$1:$5</definedName>
    <definedName name="_xlnm.Print_Titles" localSheetId="36">'Wohnungsbau (Genehmigungen)'!$1:$5</definedName>
  </definedNames>
  <calcPr calcId="191029"/>
</workbook>
</file>

<file path=xl/calcChain.xml><?xml version="1.0" encoding="utf-8"?>
<calcChain xmlns="http://schemas.openxmlformats.org/spreadsheetml/2006/main">
  <c r="N8" i="86" l="1"/>
  <c r="N9" i="86"/>
  <c r="N10" i="86"/>
  <c r="N11" i="86"/>
  <c r="N12" i="86"/>
  <c r="N13" i="86"/>
  <c r="N14" i="86"/>
  <c r="N15" i="86"/>
  <c r="N16" i="86"/>
  <c r="N17" i="86"/>
  <c r="N18" i="86"/>
  <c r="N19" i="86"/>
  <c r="N21" i="86"/>
  <c r="N7" i="86"/>
  <c r="O72" i="13" l="1"/>
  <c r="O73" i="13"/>
  <c r="O74" i="13"/>
  <c r="O75" i="13"/>
  <c r="O76" i="13"/>
  <c r="O77" i="13"/>
  <c r="O78" i="13"/>
  <c r="O79" i="13"/>
  <c r="O80" i="13"/>
  <c r="O81" i="13"/>
  <c r="O82" i="13"/>
  <c r="O83" i="13"/>
  <c r="O84" i="13"/>
  <c r="O71" i="13"/>
  <c r="P84" i="13"/>
  <c r="Q84" i="13" s="1"/>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8" i="13"/>
  <c r="O20" i="106"/>
  <c r="P2" i="106" l="1"/>
  <c r="G48" i="99" l="1"/>
  <c r="H48" i="99"/>
  <c r="I29" i="104" l="1"/>
  <c r="I1" i="104"/>
  <c r="E1" i="51" l="1"/>
  <c r="J1" i="93"/>
  <c r="H3" i="99"/>
  <c r="F2" i="94"/>
  <c r="Q2" i="85"/>
  <c r="I2" i="105"/>
  <c r="I1" i="73"/>
  <c r="E50" i="51" l="1"/>
  <c r="D50" i="51"/>
  <c r="E48" i="51"/>
  <c r="D48" i="51"/>
  <c r="E47" i="51"/>
  <c r="D47" i="51"/>
  <c r="E46" i="51"/>
  <c r="D46" i="51"/>
  <c r="E45" i="51"/>
  <c r="D45" i="51"/>
  <c r="E44" i="51"/>
  <c r="D44" i="51"/>
  <c r="E43" i="51"/>
  <c r="D43" i="51"/>
  <c r="E42" i="51"/>
  <c r="D42" i="51"/>
  <c r="E41" i="51"/>
  <c r="D41" i="51"/>
  <c r="E40" i="51"/>
  <c r="D40" i="51"/>
  <c r="E39" i="51"/>
  <c r="D39" i="51"/>
  <c r="E38" i="51"/>
  <c r="D38" i="51"/>
  <c r="E37" i="51"/>
  <c r="D37" i="51"/>
  <c r="E36" i="51"/>
  <c r="D36" i="51"/>
  <c r="E35" i="51"/>
  <c r="D35" i="51"/>
  <c r="E34" i="51"/>
  <c r="D34" i="51"/>
  <c r="E33" i="51"/>
  <c r="D33" i="51"/>
  <c r="E32" i="51"/>
  <c r="D32" i="51"/>
  <c r="E31" i="51"/>
  <c r="D31" i="51"/>
  <c r="E30" i="51"/>
  <c r="D30" i="51"/>
  <c r="E29" i="51"/>
  <c r="D29" i="51"/>
  <c r="E28" i="51"/>
  <c r="D28" i="51"/>
  <c r="E27" i="51"/>
  <c r="D27" i="51"/>
  <c r="E26" i="51"/>
  <c r="D26" i="51"/>
  <c r="E25" i="51"/>
  <c r="D25" i="51"/>
  <c r="E24" i="51"/>
  <c r="D24" i="51"/>
  <c r="E23" i="51"/>
  <c r="D23" i="51"/>
  <c r="E22" i="51"/>
  <c r="D22" i="51"/>
  <c r="E21" i="51"/>
  <c r="D21" i="51"/>
  <c r="E20" i="51"/>
  <c r="D20" i="51"/>
  <c r="E19" i="51"/>
  <c r="D19" i="51"/>
  <c r="E18" i="51"/>
  <c r="D18" i="51"/>
  <c r="E17" i="51"/>
  <c r="D17" i="51"/>
  <c r="E16" i="51"/>
  <c r="D16" i="51"/>
  <c r="E15" i="51"/>
  <c r="D15" i="51"/>
  <c r="E14" i="51"/>
  <c r="D14" i="51"/>
  <c r="E13" i="51"/>
  <c r="D13" i="51"/>
  <c r="E12" i="51"/>
  <c r="D12" i="51"/>
  <c r="E11" i="51"/>
  <c r="D11" i="51"/>
  <c r="E10" i="51"/>
  <c r="D10" i="51"/>
  <c r="E8" i="51"/>
  <c r="D8" i="51"/>
  <c r="E7" i="51"/>
  <c r="D7" i="51"/>
  <c r="E6" i="51"/>
  <c r="D6" i="51"/>
  <c r="A26" i="103" l="1"/>
  <c r="A1" i="103"/>
  <c r="A60" i="41" l="1"/>
  <c r="A27" i="41"/>
  <c r="A25" i="40"/>
  <c r="H25" i="63"/>
  <c r="A25" i="63"/>
  <c r="A112" i="13" l="1"/>
  <c r="A93" i="75"/>
  <c r="A90" i="74"/>
  <c r="A14" i="102" l="1"/>
  <c r="A15" i="102"/>
  <c r="A21" i="102"/>
  <c r="A23" i="102"/>
  <c r="A36" i="102"/>
  <c r="A37" i="102"/>
  <c r="A38" i="102"/>
  <c r="A44" i="102"/>
  <c r="A45" i="102"/>
  <c r="A46" i="102"/>
  <c r="A47" i="102"/>
  <c r="A51" i="102"/>
  <c r="A52" i="102"/>
  <c r="A53" i="102"/>
  <c r="A54" i="102"/>
  <c r="A58" i="102"/>
  <c r="A60" i="102"/>
  <c r="A34" i="102"/>
  <c r="A20" i="102" l="1"/>
  <c r="A19" i="102"/>
  <c r="A2" i="85"/>
  <c r="A18" i="102" s="1"/>
  <c r="A17" i="102"/>
  <c r="A16" i="102"/>
  <c r="A43" i="102" l="1"/>
  <c r="A33" i="102" l="1"/>
  <c r="A31" i="102"/>
  <c r="A27" i="102"/>
  <c r="A26" i="102"/>
  <c r="A25" i="102"/>
  <c r="A24" i="102"/>
  <c r="A13" i="102" l="1"/>
  <c r="A12" i="102"/>
  <c r="A26" i="98" l="1"/>
  <c r="A56" i="98"/>
  <c r="A25" i="86" l="1"/>
  <c r="A35" i="102"/>
  <c r="A25" i="43" l="1"/>
  <c r="A32" i="102"/>
  <c r="A58" i="73" l="1"/>
  <c r="A85" i="73"/>
  <c r="A89" i="13"/>
  <c r="C5" i="73"/>
  <c r="H5" i="73"/>
  <c r="AA77" i="95" l="1"/>
  <c r="AA79" i="95"/>
  <c r="AA81" i="95"/>
  <c r="AA78" i="95"/>
  <c r="AA75" i="95"/>
  <c r="AA83" i="95"/>
  <c r="AA80" i="95"/>
  <c r="AA74" i="95"/>
  <c r="AA76" i="95"/>
  <c r="AA82" i="95"/>
  <c r="AA84" i="95"/>
  <c r="AB84" i="95" l="1"/>
  <c r="AB76" i="95"/>
  <c r="AA73" i="95"/>
  <c r="AB74" i="95"/>
  <c r="AB83" i="95"/>
  <c r="AB78" i="95"/>
  <c r="AB79" i="95"/>
  <c r="AB80" i="95"/>
  <c r="AB81" i="95"/>
  <c r="AB77" i="95"/>
  <c r="AB82" i="95"/>
  <c r="AB75" i="95"/>
  <c r="AB73" i="95" l="1"/>
  <c r="AB86" i="95"/>
  <c r="AA86" i="95"/>
</calcChain>
</file>

<file path=xl/sharedStrings.xml><?xml version="1.0" encoding="utf-8"?>
<sst xmlns="http://schemas.openxmlformats.org/spreadsheetml/2006/main" count="3683" uniqueCount="550">
  <si>
    <t>Kleinräumige Statistiken der Stadt Ingolstadt</t>
  </si>
  <si>
    <t>Nur Hauptwohnsitz</t>
  </si>
  <si>
    <t>Mitte</t>
  </si>
  <si>
    <t>Südost</t>
  </si>
  <si>
    <t>Etting</t>
  </si>
  <si>
    <t>Oberhaunstadt</t>
  </si>
  <si>
    <t>Nordwest</t>
  </si>
  <si>
    <t>Südwest</t>
  </si>
  <si>
    <t>Mailing</t>
  </si>
  <si>
    <t>Süd</t>
  </si>
  <si>
    <t>Nordost</t>
  </si>
  <si>
    <t>West</t>
  </si>
  <si>
    <t>Inhaltsverzeichnis</t>
  </si>
  <si>
    <t>Seite</t>
  </si>
  <si>
    <t>Alle Wohnsitze</t>
  </si>
  <si>
    <t>Unterbezirk/Stadtbezirk</t>
  </si>
  <si>
    <t>Insgesamt</t>
  </si>
  <si>
    <t>Deutsche</t>
  </si>
  <si>
    <t>Ausländer</t>
  </si>
  <si>
    <t>Friedr.hof.-Hollerst.</t>
  </si>
  <si>
    <t>Stadt Ingolstadt</t>
  </si>
  <si>
    <t>weiblich</t>
  </si>
  <si>
    <t>männlich</t>
  </si>
  <si>
    <t>Deutsche weiblich</t>
  </si>
  <si>
    <t>Deutsche männlich</t>
  </si>
  <si>
    <t>ledig</t>
  </si>
  <si>
    <t>röm.-kath.</t>
  </si>
  <si>
    <t>Unterbezirk</t>
  </si>
  <si>
    <t>Summe</t>
  </si>
  <si>
    <t>Summe gesamt</t>
  </si>
  <si>
    <t>Gebäude mit Wohnraum</t>
  </si>
  <si>
    <t>Wohn-gebäude</t>
  </si>
  <si>
    <t>Räume</t>
  </si>
  <si>
    <t>Räume je Wohnung</t>
  </si>
  <si>
    <t>Wohnfläche je Wohnung</t>
  </si>
  <si>
    <t>Räume je Einw.</t>
  </si>
  <si>
    <t>Wohnfläche je Einw.</t>
  </si>
  <si>
    <t>Brückenkopf</t>
  </si>
  <si>
    <t>Altstadt NW</t>
  </si>
  <si>
    <t>Altstadt SO</t>
  </si>
  <si>
    <t>Altstadt SW</t>
  </si>
  <si>
    <t>Probierlweg</t>
  </si>
  <si>
    <t>Im Freihöfl</t>
  </si>
  <si>
    <t>Gabelsbergerstraße</t>
  </si>
  <si>
    <t>Nordbahnhof</t>
  </si>
  <si>
    <t>Herschelstraße</t>
  </si>
  <si>
    <t>Piusviertel</t>
  </si>
  <si>
    <t>Schlachthofviertel</t>
  </si>
  <si>
    <t>Josephsviertel</t>
  </si>
  <si>
    <t>Am Wasserwerk</t>
  </si>
  <si>
    <t>Konradviertel</t>
  </si>
  <si>
    <t>Ringsee</t>
  </si>
  <si>
    <t>Kothau</t>
  </si>
  <si>
    <t>Augustinviertel</t>
  </si>
  <si>
    <t>Monikaviertel</t>
  </si>
  <si>
    <t>Gewerbegebiet SO</t>
  </si>
  <si>
    <t>Niederfeld</t>
  </si>
  <si>
    <t>Rothenturm</t>
  </si>
  <si>
    <t>Am Auwaldsee</t>
  </si>
  <si>
    <t>Am Südfriedhof</t>
  </si>
  <si>
    <t>Hundszell</t>
  </si>
  <si>
    <t>Antonviertel</t>
  </si>
  <si>
    <t>Bahnhofsviertel</t>
  </si>
  <si>
    <t>Unsernherrn</t>
  </si>
  <si>
    <t>Gerolfing Süd</t>
  </si>
  <si>
    <t>Irgertsheim</t>
  </si>
  <si>
    <t>Pettenhofen</t>
  </si>
  <si>
    <t>Mühlhausen</t>
  </si>
  <si>
    <t>Dünzlau</t>
  </si>
  <si>
    <t>Gerolfing Nord</t>
  </si>
  <si>
    <t>Etting Ost</t>
  </si>
  <si>
    <t>Etting West</t>
  </si>
  <si>
    <t>Unterhaunstadt</t>
  </si>
  <si>
    <t>Müllerbadsiedlung</t>
  </si>
  <si>
    <t>Feldkirchen</t>
  </si>
  <si>
    <t>Mailing (Fort Wrede)</t>
  </si>
  <si>
    <t>Mailing Nord</t>
  </si>
  <si>
    <t>Mailing Süd</t>
  </si>
  <si>
    <t>Zuchering Süd</t>
  </si>
  <si>
    <t>Winden</t>
  </si>
  <si>
    <t>Hagau</t>
  </si>
  <si>
    <t>Oberbrunnenreuth</t>
  </si>
  <si>
    <t>Spitalhof</t>
  </si>
  <si>
    <t>Unterbrunnenreuth</t>
  </si>
  <si>
    <t>Zuchering Nord</t>
  </si>
  <si>
    <t>Hollerstauden</t>
  </si>
  <si>
    <t>Friedrichshofen</t>
  </si>
  <si>
    <t>Gaimersheimer Heide</t>
  </si>
  <si>
    <t>Definitionen:</t>
  </si>
  <si>
    <t>Räume: ab 6 m², einschließlich Küchen</t>
  </si>
  <si>
    <t>Altstadt NO</t>
  </si>
  <si>
    <t>Schubert&amp;Salzer</t>
  </si>
  <si>
    <t>Stangletten</t>
  </si>
  <si>
    <t>Friedrichshofen-Hollerst.</t>
  </si>
  <si>
    <t>Männer</t>
  </si>
  <si>
    <t>Frauen</t>
  </si>
  <si>
    <t>Aus-länder</t>
  </si>
  <si>
    <t>unter 25 Jahre</t>
  </si>
  <si>
    <t>55 Jahre und älter</t>
  </si>
  <si>
    <t>Gerolfinger Straße</t>
  </si>
  <si>
    <t>UBZ/SBZ</t>
  </si>
  <si>
    <t>Unterbezirk/ Stadtbezirk</t>
  </si>
  <si>
    <t>den amtlichen Zahlen des Bay. Landesamtes für Statistik und Datenverarbeitung differieren.</t>
  </si>
  <si>
    <t>Zeichenerklärung</t>
  </si>
  <si>
    <t xml:space="preserve"> nach Stadtbezirken und Unterbezirken</t>
  </si>
  <si>
    <t>Friedrichshofen-Hollerstauden</t>
  </si>
  <si>
    <t>UBZ/ SBZ</t>
  </si>
  <si>
    <t>Sonstige Wohneinheiten: Wohneinheiten, die nicht als Wohnung anzusehen sind, z.B. in Altersheimen oder Anstalten</t>
  </si>
  <si>
    <t>Negative Zahlen bedeuten Verlust von Wohnraum durch Umbau/Umnutzung</t>
  </si>
  <si>
    <t>Türkei</t>
  </si>
  <si>
    <t>Afrika</t>
  </si>
  <si>
    <t>Gesamt</t>
  </si>
  <si>
    <t>75-85</t>
  </si>
  <si>
    <t>Friedrichsh.-Hollerst.</t>
  </si>
  <si>
    <t>Familienstand</t>
  </si>
  <si>
    <t>Religion/Konfession</t>
  </si>
  <si>
    <t>evangelisch</t>
  </si>
  <si>
    <t>sonstige</t>
  </si>
  <si>
    <t>E-Mail: statistik@ingolstadt.de</t>
  </si>
  <si>
    <t>Amtlich benannte Ortsteile der Stadt Ingolstadt</t>
  </si>
  <si>
    <t>Amtlich benannter Gemeindeteil</t>
  </si>
  <si>
    <t>Schlüssel</t>
  </si>
  <si>
    <t>Topografische Angabe</t>
  </si>
  <si>
    <t>Ingolstadt</t>
  </si>
  <si>
    <t>Hauptort</t>
  </si>
  <si>
    <t>Kirchdorf</t>
  </si>
  <si>
    <t>Dünzlauermühle</t>
  </si>
  <si>
    <t>Einöde</t>
  </si>
  <si>
    <t>Einbogen</t>
  </si>
  <si>
    <t>Pfarrdorf</t>
  </si>
  <si>
    <t>Stadtteil</t>
  </si>
  <si>
    <t>Gerolfing</t>
  </si>
  <si>
    <t>Haunwöhr</t>
  </si>
  <si>
    <t>Hennenbühl</t>
  </si>
  <si>
    <t>Herrenschwaige</t>
  </si>
  <si>
    <t>Knoglersfreude</t>
  </si>
  <si>
    <t>Moosmühle</t>
  </si>
  <si>
    <t>Dorf</t>
  </si>
  <si>
    <t>Ochsenmühle</t>
  </si>
  <si>
    <t>Samhof</t>
  </si>
  <si>
    <t>Samholz</t>
  </si>
  <si>
    <t>Weiler</t>
  </si>
  <si>
    <t>Schaumühle</t>
  </si>
  <si>
    <t>Schmalzbuckel</t>
  </si>
  <si>
    <t>Schmidtmühle</t>
  </si>
  <si>
    <t>Seehof</t>
  </si>
  <si>
    <t>Sonnenbrücke</t>
  </si>
  <si>
    <t>Spitzlmühle</t>
  </si>
  <si>
    <t>Stockermühle</t>
  </si>
  <si>
    <t>Zuchering</t>
  </si>
  <si>
    <t>davon</t>
  </si>
  <si>
    <t>mit 1 Person</t>
  </si>
  <si>
    <t>Krad</t>
  </si>
  <si>
    <t>PKW
privat</t>
  </si>
  <si>
    <t>Pkw
gesamt</t>
  </si>
  <si>
    <t>An-
hänger</t>
  </si>
  <si>
    <t>Kfz
gesamt</t>
  </si>
  <si>
    <t>Nordwest *</t>
  </si>
  <si>
    <t>* Inklusive der von der Fa. Audi AG zugelassenen PKW</t>
  </si>
  <si>
    <t xml:space="preserve">  Aufgrund der hohen Zahl von Leasing-PKW der Fa. Audi AG, die dem Unterbezirk 25/Stadtbezirk II zugeordnet sind,</t>
  </si>
  <si>
    <t>ohne Zuordnung</t>
  </si>
  <si>
    <t xml:space="preserve">  sind die Zahlen in diesen Bezirken überhöht. In anderen Bezirken können sie aus demselben Grund etwas niedriger sein.</t>
  </si>
  <si>
    <t>PKW gewerb-lich</t>
  </si>
  <si>
    <t>Fr.hof.-Hollerst.</t>
  </si>
  <si>
    <t>Richard-Strauss-Straße</t>
  </si>
  <si>
    <t>Münchener Straße</t>
  </si>
  <si>
    <t>Herz-Jesu-Viertel</t>
  </si>
  <si>
    <t>Münchner Straße</t>
  </si>
  <si>
    <t>Insgesamt (HW + NW)</t>
  </si>
  <si>
    <t xml:space="preserve">Deutsche </t>
  </si>
  <si>
    <t>Unterbezirk/</t>
  </si>
  <si>
    <t>Einwohner</t>
  </si>
  <si>
    <t>Stadtbezirk</t>
  </si>
  <si>
    <t>gesamt</t>
  </si>
  <si>
    <t>Deutsche ohne Migrations-hintergrund</t>
  </si>
  <si>
    <t>Friedrichshof.-Hollerst.</t>
  </si>
  <si>
    <t>alleiner-ziehend</t>
  </si>
  <si>
    <t>insgesamt</t>
  </si>
  <si>
    <t xml:space="preserve">Bedarfsgemeinschaften    </t>
  </si>
  <si>
    <t>Heindlmühle</t>
  </si>
  <si>
    <t>AUDI-Bezirk</t>
  </si>
  <si>
    <t>Gewerbegebiet Nord</t>
  </si>
  <si>
    <t>Paar, keine weitere Person, jüngerer Partner unter 30 Jahre alt (Phase der Gründung)</t>
  </si>
  <si>
    <t>Paar, keine weitere Person, jüngerer Partner unter 30 bis unter 60 Jahre alt (Phase der Expansion)</t>
  </si>
  <si>
    <t>Paar, keine weitere Person, jüngerer Partner 60 Jahre alt oder älter</t>
  </si>
  <si>
    <t>Paar mit Kindern, jüngstes Kind unter 6 Jahre alt (Phase der Expansion)</t>
  </si>
  <si>
    <t>Paar mit Kindern, jüngstes Kind 6 bis unter 18 Jahre alt (Phase der Konsolidierung)</t>
  </si>
  <si>
    <t>Paar mit Nachkommen im Alter 18 bis unter 30 Jahren ohne eigene Partner (Phase der Schrumpfung)</t>
  </si>
  <si>
    <t>Bezugsperson ohne Partner, mindestens ein Kind, mindestens eine Person einer älteren Generation (Alleinerziehende)</t>
  </si>
  <si>
    <t>Haushalte gesamt</t>
  </si>
  <si>
    <t>Nutzfahr-zeuge</t>
  </si>
  <si>
    <t>Haupt-wohn-sitz (HW)</t>
  </si>
  <si>
    <t>Neben-wohn-sitz (NW)</t>
  </si>
  <si>
    <t>Asien</t>
  </si>
  <si>
    <t>Ehepaar, mindestens ein Kind, keine weitere Person</t>
  </si>
  <si>
    <t>Ehepaar, mindestens ein Kind, mindestens eine weitere Person</t>
  </si>
  <si>
    <t>Friedrichshofen- Hollerst.</t>
  </si>
  <si>
    <t>1 Kind</t>
  </si>
  <si>
    <t>2 Kindern</t>
  </si>
  <si>
    <t>Hauptwohnsitz, jeweils 31.12.</t>
  </si>
  <si>
    <t>nur Hauptwohnsitz</t>
  </si>
  <si>
    <t>UBZ/</t>
  </si>
  <si>
    <t>SBZ</t>
  </si>
  <si>
    <t>(1) EU 2004: Estland, Lettland, Litauen, Polen, Tschechien, Slowakei, Ungarn, Slowenien</t>
  </si>
  <si>
    <t>(2) ehem. SU, GUS: Russland, Ukraine, Weißrussland, Moldawien</t>
  </si>
  <si>
    <t>(6) ehem. SU (asiatisch): Armenien, Aserbaidschan, Georgien, Kasachstan, Kirgistan, Tadschikistan, Turkmenistan, Usbekistan</t>
  </si>
  <si>
    <t>nach 
SGB II</t>
  </si>
  <si>
    <t xml:space="preserve">nach 
SGB III </t>
  </si>
  <si>
    <t>Zahl der Haushalte mit ….. Personen im Haushalt</t>
  </si>
  <si>
    <t>Haushalte mit …..  Kindern</t>
  </si>
  <si>
    <t>Bevölkerung, Arbeit, Soziales, Wohnungen, Haushalte</t>
  </si>
  <si>
    <t>Internet: www.ingolstadt.de/statistik</t>
  </si>
  <si>
    <t>Fax: 0841- 305-1246</t>
  </si>
  <si>
    <t>Einwohner mit Migrations-hintergrund gesamt</t>
  </si>
  <si>
    <t>Wohnungen</t>
  </si>
  <si>
    <t>Personen je Bedarfs-gemein-schaft</t>
  </si>
  <si>
    <t xml:space="preserve">        Statistik   und   Stadtforschung</t>
  </si>
  <si>
    <t>Stadt Ingolstadt; Statistik und Stadtforschung</t>
  </si>
  <si>
    <t>Quelle: Melderegister</t>
  </si>
  <si>
    <t>Berechnungen/Darstellung:Stadt Ingolstadt, Statistik und Stadtforschung</t>
  </si>
  <si>
    <t xml:space="preserve">Gesamt </t>
  </si>
  <si>
    <t>Wohnstatus</t>
  </si>
  <si>
    <t>%</t>
  </si>
  <si>
    <t>Anzahl</t>
  </si>
  <si>
    <t>Geschlecht und Staatsangehörigkeit</t>
  </si>
  <si>
    <t>Ausländer männlich</t>
  </si>
  <si>
    <t>Ausländer weiblich</t>
  </si>
  <si>
    <t>insge-samt</t>
  </si>
  <si>
    <t xml:space="preserve">Anteil Auslän-der </t>
  </si>
  <si>
    <t xml:space="preserve">Unterbezirk/  </t>
  </si>
  <si>
    <t>Schubert &amp;Salzer</t>
  </si>
  <si>
    <t xml:space="preserve">Altersgruppen (davon im Alter von … bis unter … Jahren) </t>
  </si>
  <si>
    <t xml:space="preserve">Anzahl </t>
  </si>
  <si>
    <t>Berechnungen/Darstellung: Stadt Ingolstadt; Statistik und Stadtforschung</t>
  </si>
  <si>
    <t xml:space="preserve">Alter
</t>
  </si>
  <si>
    <t>(Jahre)</t>
  </si>
  <si>
    <t>Darstellung: Stadt Ingolstadt; Statistik und Stadtforschung</t>
  </si>
  <si>
    <t>ha</t>
  </si>
  <si>
    <t>Einwohner/km²</t>
  </si>
  <si>
    <t>Besiedlungs-dichte</t>
  </si>
  <si>
    <t>Quelle: Melderegister; Stadtvermessungsamt</t>
  </si>
  <si>
    <t>Berechnungen/Darstellung: Stadt Ingolstadt, Statistik und Stadtforschung</t>
  </si>
  <si>
    <t>Einwohner ohne Migrations-hintergrund</t>
  </si>
  <si>
    <t>Amerika</t>
  </si>
  <si>
    <t>Ausland</t>
  </si>
  <si>
    <t>Hauptwohnsitze</t>
  </si>
  <si>
    <t>Stadt</t>
  </si>
  <si>
    <t>Berechnungen/Darstellung:Stadt Ingolstadt; Statistik und Stadtforschung</t>
  </si>
  <si>
    <t>Anzahl Personen</t>
  </si>
  <si>
    <t>Berechnungen/Darstellung: Stadt Ingolstadt,Statistik und Stadtforschung</t>
  </si>
  <si>
    <t>Haushaltstyp - Familientyp</t>
  </si>
  <si>
    <t>Haushaltstyp - Entwicklungstypen</t>
  </si>
  <si>
    <t xml:space="preserve">Haushaltstyp - Zahl der Personen </t>
  </si>
  <si>
    <t>Haushaltstyp - Zahl der Kinder</t>
  </si>
  <si>
    <t>Quelle: Kraftfahrtbundesamt</t>
  </si>
  <si>
    <t>Bearbeitung/Darstellung: Stadt Ingolstadt, Statistik und Stadtforschung</t>
  </si>
  <si>
    <t>Bevölkerung</t>
  </si>
  <si>
    <t>Wohngebäude und Wohnungen</t>
  </si>
  <si>
    <t>Kraftfahrzeuge</t>
  </si>
  <si>
    <t xml:space="preserve">Karten </t>
  </si>
  <si>
    <t>Haushalte</t>
  </si>
  <si>
    <t>Arbeit und Soziales</t>
  </si>
  <si>
    <t>Stadtbezirke (SBZ) und Unterbezirke (UBZ) der Stadt Ingolstadt</t>
  </si>
  <si>
    <t>Übersichtskarte über die Stadtbezirke (SBZ) und Unterbezirke (UBZ)</t>
  </si>
  <si>
    <t>Karten der Stadtbezirke</t>
  </si>
  <si>
    <t>Herausgeber</t>
  </si>
  <si>
    <t>Statistik und Stadtforschung</t>
  </si>
  <si>
    <t>Fax 0841-305-1246</t>
  </si>
  <si>
    <t>e-mail: statistik@ingolstadt.de</t>
  </si>
  <si>
    <t>Schutzhinweis</t>
  </si>
  <si>
    <t>Auskünfte</t>
  </si>
  <si>
    <t>Nutzerhinweis</t>
  </si>
  <si>
    <t>Tel. 0841-305-1240 bis -1244</t>
  </si>
  <si>
    <t>Bei der Gliederung der Bevölkerung  nach dem Familienstand, der Religion oder dem Alter</t>
  </si>
  <si>
    <t>ergibt die Summe  der Spalten nicht immer die gesamte Bevölkerung. Der Grund dafür liegt</t>
  </si>
  <si>
    <t>darin, dass manche Personen im Melderegister hinsichtlich Alter, Familienstand etc. nicht</t>
  </si>
  <si>
    <t>zuzuordnen waren.</t>
  </si>
  <si>
    <t>Alle Rechte vorbehalten. Es ist insbesondere nicht gestattet, ohne ausdrückliche Genehmigung</t>
  </si>
  <si>
    <t>des Herausgebers diese Veröffentlichung oder Teile daraus für gewerbliche Zwecke zu über-</t>
  </si>
  <si>
    <t>nehmen, zu übersetzen, zu vervielfältigen oder in elektronische Systeme einzuspeichern.</t>
  </si>
  <si>
    <t>Nachdruck (auch auszugsweise) ist nur mit Quellenangabe gestattet.</t>
  </si>
  <si>
    <t>Die Stadtbezirke 01 bis 12 sind in Unterbezirke unterteilt. Wenn die letzte Ziffer des Unterbezirks</t>
  </si>
  <si>
    <t>weggestrichen wird, erhält man den Stadtbezirk. Der Unterbezirk 51 gehört z.B. zum Stadtbezirk 5.</t>
  </si>
  <si>
    <t>Quellen</t>
  </si>
  <si>
    <t>Kraftfahrtbundesamt</t>
  </si>
  <si>
    <t>0 = mehr als nichts, aber weniger als die Hälfte der kleinsten in der Tabelle nachgewiesenen Einheit</t>
  </si>
  <si>
    <t>- = nichts vorhanden</t>
  </si>
  <si>
    <t>Die erhobenen Daten unterliegen grundsätzlich der Geheimhaltung nach § 16 des</t>
  </si>
  <si>
    <t>Bundesstatistikgesetzes (BStatG). Eine Darstellung oder Weitergabe von Daten, mit deren</t>
  </si>
  <si>
    <t>Hilfe auf einen konkreten Einzelfall geschlossen werden könnte, ist aus Gründen des</t>
  </si>
  <si>
    <t>Datenschutzes nicht erlaubt. Aus diesem Grund werden bei den dargestellten Tabellen und</t>
  </si>
  <si>
    <t>zusammengefasst.</t>
  </si>
  <si>
    <t>m²</t>
  </si>
  <si>
    <t xml:space="preserve">Wohnfläche </t>
  </si>
  <si>
    <t>Durchschnittl. HH-Größe</t>
  </si>
  <si>
    <t>Die Zahlen sind als Kommunalstatistik zu verstehen. Sie wurden aufgrund der Angaben des Bauordnungsamtes und des Bürgeramtes zusammengestellt und können gegenüber</t>
  </si>
  <si>
    <t>Wohnungen  je Gebäude mit Wohnraum</t>
  </si>
  <si>
    <t xml:space="preserve">Quelle: Bauordnungsamt </t>
  </si>
  <si>
    <t>Quelle: Bauordnungsamt, Bürgeramt</t>
  </si>
  <si>
    <t xml:space="preserve">Wohn-fläche </t>
  </si>
  <si>
    <t xml:space="preserve"> Berechnungen/Darstellung: Stadt Ingolstadt, Statistik und Stadtforschung</t>
  </si>
  <si>
    <t>Quelle: Bauordnungsamt</t>
  </si>
  <si>
    <t>Wohngebäude</t>
  </si>
  <si>
    <t>Quelle: Bundesagentur für Arbeit</t>
  </si>
  <si>
    <t>ins-gesamt</t>
  </si>
  <si>
    <t>arbeits-los</t>
  </si>
  <si>
    <t>mit Leistun-gen zum Lebens-unterhalt</t>
  </si>
  <si>
    <t xml:space="preserve">Stadt </t>
  </si>
  <si>
    <t>Bürgeramt (Melderegister), Amt für Soziales; Bauordnungsamt, Bundesagentur für Arbeit,</t>
  </si>
  <si>
    <t>Kleinräumiges Gliederungssystem: Statistik und Stadtforschung der Stadt Ingolstadt</t>
  </si>
  <si>
    <t xml:space="preserve">Aufbereitung, Berechnung und Darstellung der Daten: Statistik und Stadtforschung der Stadt </t>
  </si>
  <si>
    <t>Bearbeitung/Darstellung: Stadt Ingolstadt; Statistik und Stadtforschung</t>
  </si>
  <si>
    <t>unter 18-Jährige</t>
  </si>
  <si>
    <t>Berechnungen/Darstellung: Statistik und Stadtforschung</t>
  </si>
  <si>
    <t>s. Spalte 1</t>
  </si>
  <si>
    <t>Personen gesamt</t>
  </si>
  <si>
    <t>nicht erwerbs-fähige Hilfe-bedürf-tige insge-samt</t>
  </si>
  <si>
    <t>Sozial-versich-erungs-pfl. Beschäf-tigte</t>
  </si>
  <si>
    <t>Richard-Strauss-Str.</t>
  </si>
  <si>
    <t>Wohn-ungen je Geb. mit Wohnr.</t>
  </si>
  <si>
    <t>Wohn-gebäu-de</t>
  </si>
  <si>
    <t>Wohn-fläche je Wohnung</t>
  </si>
  <si>
    <t xml:space="preserve">     Finnland, Schweden</t>
  </si>
  <si>
    <t>Perso-</t>
  </si>
  <si>
    <t xml:space="preserve">nen </t>
  </si>
  <si>
    <t>gegenüber den amtlichen Zahlen des Bay. Landesamtes für Statistik und Datenverarbeitung differieren.</t>
  </si>
  <si>
    <t xml:space="preserve">Die Zahlen sind als Kommunalstatistik zu verstehen. Sie wurden aufgrund der Angaben des Bauordnungsamtes zusammengestellt und können </t>
  </si>
  <si>
    <t>Wohnungen pro 100 Einw.</t>
  </si>
  <si>
    <t>Diagrammen Zahlenwerte, die kleiner als 5 sind, und Daten, aus denen sich rechnerisch</t>
  </si>
  <si>
    <t>diese Zahlen kleiner als 5 ermitteln lassen, nicht angegeben, oder zu größeren Gruppen</t>
  </si>
  <si>
    <t>verh.</t>
  </si>
  <si>
    <t>verw.</t>
  </si>
  <si>
    <t>gesch.</t>
  </si>
  <si>
    <t>sonst.</t>
  </si>
  <si>
    <t>Darstellung:Stadt Ingolstadt, Statistik und Stadtforschung</t>
  </si>
  <si>
    <t>85049 Ingolstadt</t>
  </si>
  <si>
    <t>mit 5 und mehr</t>
  </si>
  <si>
    <t>über 65-Jährige</t>
  </si>
  <si>
    <t>mit drei und mehr Kindern</t>
  </si>
  <si>
    <t>. = Zahlenwert unbekannt oder aus datenschutzrechtlichen Gründen geheimzuhalten</t>
  </si>
  <si>
    <t>Hauptamt - Statistik und Stadtforschung</t>
  </si>
  <si>
    <t>Hauptamt</t>
  </si>
  <si>
    <t>(3) ehem. Jugoslawien: Bosnien-Herzegowina, Serbien, Montenegro, Kosovo, Mazedonien; Albanien; nicht: Slowenien u. Kroatien</t>
  </si>
  <si>
    <t>Deutsche mit Migrations-hintergrund</t>
  </si>
  <si>
    <t>6 (2+5)</t>
  </si>
  <si>
    <t>7  (4/1)</t>
  </si>
  <si>
    <t>8 (6/1)</t>
  </si>
  <si>
    <t xml:space="preserve"> m²</t>
  </si>
  <si>
    <t xml:space="preserve"> </t>
  </si>
  <si>
    <t>Nicht-wohn-gebäude</t>
  </si>
  <si>
    <t>Woh-nungen
ins-gesamt</t>
  </si>
  <si>
    <t>Gewerbepark Nordost</t>
  </si>
  <si>
    <t>Raffineriebezirk</t>
  </si>
  <si>
    <t>00-03</t>
  </si>
  <si>
    <t>03-06</t>
  </si>
  <si>
    <t>06-10</t>
  </si>
  <si>
    <t>10-15</t>
  </si>
  <si>
    <t>15-18</t>
  </si>
  <si>
    <t>18-25</t>
  </si>
  <si>
    <t>25-30</t>
  </si>
  <si>
    <t>30-45</t>
  </si>
  <si>
    <t>45-60</t>
  </si>
  <si>
    <t>60-65</t>
  </si>
  <si>
    <t>65-75</t>
  </si>
  <si>
    <t>ab 85</t>
  </si>
  <si>
    <t>Quelle: Bayer. Landesamt für Statistik, Melderegister</t>
  </si>
  <si>
    <t xml:space="preserve">Entwicklung des Wohnungsbestandes seit dem Zensus 2011 jeweils am 31.12.  </t>
  </si>
  <si>
    <t xml:space="preserve">Quelle: Bauordnungsamt, Melderegister                              </t>
  </si>
  <si>
    <t>Italien, Vatikan, San Marino, Malta</t>
  </si>
  <si>
    <t>Südeuropa</t>
  </si>
  <si>
    <t>Osteuropa</t>
  </si>
  <si>
    <t>Nord- und Westeuropa</t>
  </si>
  <si>
    <t>Pazifik-raum</t>
  </si>
  <si>
    <t>Grie-chen-land; Zypern</t>
  </si>
  <si>
    <t>EU</t>
  </si>
  <si>
    <t>Teil der ehem. SU, GUS</t>
  </si>
  <si>
    <t>Restl. ehem. Jugos., Alba-nien</t>
  </si>
  <si>
    <t>Nicht-EU</t>
  </si>
  <si>
    <t>Nord- afrika</t>
  </si>
  <si>
    <t>Zentral-asien/ frühere GUS-Staaten</t>
  </si>
  <si>
    <t>Vorder- und West-asien</t>
  </si>
  <si>
    <t>Süd-asien</t>
  </si>
  <si>
    <t>Ost-asien</t>
  </si>
  <si>
    <t>Südost-asien</t>
  </si>
  <si>
    <t>Nord- amerika</t>
  </si>
  <si>
    <t>Bei-tritts-länder 2004</t>
  </si>
  <si>
    <t>Spa-nien,
Portu-gal, 
Andorra</t>
  </si>
  <si>
    <t>Bei-tritts-länder
2007</t>
  </si>
  <si>
    <t>Deutsch-land</t>
  </si>
  <si>
    <t>Mittel- u. Süd-afrika</t>
  </si>
  <si>
    <t>Mittel- u. Süd-amerika</t>
  </si>
  <si>
    <t>erwerbsfähige Leistungsberechtigte</t>
  </si>
  <si>
    <t>Nur Hauptwohnsitze</t>
  </si>
  <si>
    <t>unter 25 Jahren</t>
  </si>
  <si>
    <t>über 55</t>
  </si>
  <si>
    <t>*</t>
  </si>
  <si>
    <t>mit Leistun-gen für Unter-kunft</t>
  </si>
  <si>
    <t>Männlich</t>
  </si>
  <si>
    <t>Weiblich</t>
  </si>
  <si>
    <t>unter 25</t>
  </si>
  <si>
    <t>mit 2 Personen</t>
  </si>
  <si>
    <t>mit 3 und mehr Personen</t>
  </si>
  <si>
    <t>Ohne Zuordnung</t>
  </si>
  <si>
    <t xml:space="preserve">Anteil der sozialvers.pfl. Beschäftigten am Wohnort an den Einw. im Alter zw. 18 und 65 Jahren </t>
  </si>
  <si>
    <t>Entwicklung der sozialversicherungspflichtig Beschäftigten am Wohnort jeweils zum 30.06.</t>
  </si>
  <si>
    <t>absolut</t>
  </si>
  <si>
    <t>Friedrichsh.- Hollerst.</t>
  </si>
  <si>
    <t>* Wert nicht sinnvoll</t>
  </si>
  <si>
    <t xml:space="preserve">UBZ/ </t>
  </si>
  <si>
    <t>Altstadt Nordwest</t>
  </si>
  <si>
    <t>Altstadt Nordost</t>
  </si>
  <si>
    <t>Altstadt Südost</t>
  </si>
  <si>
    <t>Altstadt Südwest</t>
  </si>
  <si>
    <t>Gewerbegebiet Südost</t>
  </si>
  <si>
    <t xml:space="preserve">Zuchering Nord </t>
  </si>
  <si>
    <t>Hallstraße 4</t>
  </si>
  <si>
    <t>Tel.: 0841-305-1240 bis -1244</t>
  </si>
  <si>
    <t>Anteil der Sport, Freizeit- u. Erholungsflä-che in %</t>
  </si>
  <si>
    <t>Anteil der Verkehrs-fläche in %</t>
  </si>
  <si>
    <t>Anteil der Vegetations-fläche in %</t>
  </si>
  <si>
    <t>Fläche gesamt</t>
  </si>
  <si>
    <t>Siedlungs-fläche gesamt</t>
  </si>
  <si>
    <t>Raffinerie</t>
  </si>
  <si>
    <t>m²/Einw.</t>
  </si>
  <si>
    <t>% v. gesamt</t>
  </si>
  <si>
    <t>Verkehrs-fläche gesamt</t>
  </si>
  <si>
    <t>Vegetations-fläche gesamt</t>
  </si>
  <si>
    <t>Siedlungs-fläche pro Einw.</t>
  </si>
  <si>
    <t>Sport-, Freizeit- u. Erholungsflä-che pro Einw.</t>
  </si>
  <si>
    <t>Verkehrs-fläche pro Einw.</t>
  </si>
  <si>
    <t>Vegetations-fläche pro Einw.</t>
  </si>
  <si>
    <t>* Berechnung nicht möglich oder nicht sinnvoll</t>
  </si>
  <si>
    <t>Anteil der Siedlungs-fläche</t>
  </si>
  <si>
    <t>Anteil der Gewässer-fläche in %</t>
  </si>
  <si>
    <t>Gewässer-fläche pro Einw.</t>
  </si>
  <si>
    <t>Gewässer-fläche gesamt</t>
  </si>
  <si>
    <t>Sport, Freizeit- u. Erholungsfläche (in Siedlungsfl. enthalten)</t>
  </si>
  <si>
    <t>Einwohner (31.12.) Haupt-wohnsitz</t>
  </si>
  <si>
    <t>Betriebe</t>
  </si>
  <si>
    <t>sv-Beschäftigte</t>
  </si>
  <si>
    <t>Quelle: Bayerisches Landesamt für Statistik; Unternehmensregister</t>
  </si>
  <si>
    <t>o.Z.</t>
  </si>
  <si>
    <t>Hauptwohnsitz</t>
  </si>
  <si>
    <t>Geburten</t>
  </si>
  <si>
    <t>Sterbefälle</t>
  </si>
  <si>
    <t>Natürliches Saldo</t>
  </si>
  <si>
    <t>Zuzüge von außerhalb der Stadt</t>
  </si>
  <si>
    <t>Wegzüge nach außerhalb der Stadt</t>
  </si>
  <si>
    <t>Zuzüge aus der Stadt</t>
  </si>
  <si>
    <t>Wegzüge in die Stadt</t>
  </si>
  <si>
    <t>Umzugs-saldo</t>
  </si>
  <si>
    <t>Saldo gesamt</t>
  </si>
  <si>
    <t>Anmerkung: die hier dargestellten Bewegungen ergeben nicht die Einwohnerentwicklung!</t>
  </si>
  <si>
    <t xml:space="preserve">(4) Nord- und Westeuropa, EU: Belgien, Frankreich, Luxemburg, Niederlande, Dänemark, Irland, Österreich, </t>
  </si>
  <si>
    <t>(5) Nord- und Westeuropa, Nicht-EU: Norwegen, Island, Schweiz, Lichtenstein, Monaco, Großbritannien</t>
  </si>
  <si>
    <t>Kinder</t>
  </si>
  <si>
    <t>Absolute Einwohnerentwicklung in den Unterbezirken und Stadtbezirken jährlich</t>
  </si>
  <si>
    <t>Absolute und prozentuale Einwohnerentwicklung in den Unterbezirken 10 Jahre</t>
  </si>
  <si>
    <t>Saldo mit außerstädtischem Gebiet</t>
  </si>
  <si>
    <t>Ehe-paar, kein Kind, keine weitere Person</t>
  </si>
  <si>
    <t>Ehepaar, kein Kind, mindes-tens eine weitere Person</t>
  </si>
  <si>
    <t>Paar in nichtehelicher Lebensgemein-schaft, kein Kind, mindestens eine weitere Person</t>
  </si>
  <si>
    <t>Paar in nichtehelicher Lebensgemein-schaft, mindestens ein Kind, keine weitere Person</t>
  </si>
  <si>
    <t>Paar in nichtehelicher Lebensge-meinschaft, mindestens ein Kind, mindes-tens eine weitere Person</t>
  </si>
  <si>
    <t>Bezugsperson ohne ehelichen oder nicht-ehelichen Partner, mindestens ein Kind, keine weitere Person</t>
  </si>
  <si>
    <t>Bezugsperson ohne ehelichen oder nichtehe-lichen Partner, mindestens ein Kind, mindes-tens eine weitere Person</t>
  </si>
  <si>
    <t>Sonstiger Mehr-personen-haushalt ohne Paar und ohne Kinder</t>
  </si>
  <si>
    <t>Perso-nen nicht in Haus-halten lebend</t>
  </si>
  <si>
    <t>Ein-personen-haushalt, unter 30 Jahre alt</t>
  </si>
  <si>
    <t>Ein-personen-haushalt, 30 bis unter 60 Jahre alt</t>
  </si>
  <si>
    <t>Ein-personen-haushalt, 60 Jahre und älter</t>
  </si>
  <si>
    <t>Sonstiger Mehr-personen-haushalt ohne Kinder</t>
  </si>
  <si>
    <t>Anmerkung: die hier dargestellten Bewegungen ergeben nicht exakt die Einwohnerentwicklung!</t>
  </si>
  <si>
    <t>Aus Gründen des Datenschutzes sind alle Werte auf 5 gerundet!</t>
  </si>
  <si>
    <t>Einwohner am 31.12.2020 (Hauptwohnsitz)</t>
  </si>
  <si>
    <t>Einwohner am 31.12.2020 (Nebenwohnsitz)</t>
  </si>
  <si>
    <t>zum Inhaltsverzeichnis</t>
  </si>
  <si>
    <t>Einperso-nenhaus-halt</t>
  </si>
  <si>
    <t>Paar in nichtehelicher Lebensge-meinschaft, kein Kind, keine weitere Person</t>
  </si>
  <si>
    <t>Kleinräumige Statistiken zum 31.12.2022</t>
  </si>
  <si>
    <t>zum 31.12.2022</t>
  </si>
  <si>
    <t>Bevölkerung der Unterbezirke am 31.12.2022 nach Geschlecht und Staatsangehörigkeit</t>
  </si>
  <si>
    <t>Bevölkerung der Unterbezirke am 31.12.2022 nach Wohnstatus und Staatsangehörigkeit</t>
  </si>
  <si>
    <t>Bevölkerungbewegungen Ingolstadts vom 1.1.2022 bis 31.12.2022</t>
  </si>
  <si>
    <t>Bevölkerungbewegungen Ingolstadts jeweils vom 1.1.2022 bis 31.12.2022</t>
  </si>
  <si>
    <t>Bevölkerung der Unterbezirke am 31.12.2022 nach Altersgruppen (absolut)</t>
  </si>
  <si>
    <t>Anteile der unter 18-Jährigen am 31.12.2022 nach Unterbezirken</t>
  </si>
  <si>
    <t>Anteil der ab 65-Jährigen am 31.12.2022 nach Unterbezirken</t>
  </si>
  <si>
    <t>Altersgliederung der Stadt Ingolstadt am 31.12.2022</t>
  </si>
  <si>
    <t>Bevölkerung ab 18 Jahren der Unterbezirke am 31.12.2022 nach Familienstand</t>
  </si>
  <si>
    <t>Bevölkerung der Unterbezirke am 31.12.2022 nach Religionszugehörigkeit</t>
  </si>
  <si>
    <t>Bevölkerung der Unterbezirke am 31.12.2022 nach Staatsangehörigkeit (Staatengruppen)</t>
  </si>
  <si>
    <t>Einwohner in Ingolstadt am 31.12.2022 nach Migrationshintergrund</t>
  </si>
  <si>
    <t>Arbeitslose in der Stadt Ingolstadt im Juni 2022 (gesamt)</t>
  </si>
  <si>
    <t>Entwicklung der Arbeitslosigkeit in der Stadt Ingolstadt 2012 - 2022 (Juni)</t>
  </si>
  <si>
    <t>absolute
Veränder-ung 2012-2022</t>
  </si>
  <si>
    <t>absolute
Verände-rung 2022-2012</t>
  </si>
  <si>
    <t>Sozialversicherungspflichtig Beschäftigte am Wohnort Ingolstadt am 30.06.2022</t>
  </si>
  <si>
    <t>Anteile der sozialversicherungspflichtig Beschäftigten am 30.06.2022</t>
  </si>
  <si>
    <t>Veränderung 2012 bis 2022</t>
  </si>
  <si>
    <t>Einwohner (HWS u. NWS) am 31.12.2022</t>
  </si>
  <si>
    <t/>
  </si>
  <si>
    <t>Haushalte in Ingolstadt am 31.12.2022</t>
  </si>
  <si>
    <t>Haushalte nach Entwicklungstypen am 31.12.2022</t>
  </si>
  <si>
    <t>Haushalte nach Zahl der Personen am 31.12.2022</t>
  </si>
  <si>
    <t>Haushalte mit Kindern nach der Zahl der Kinder am 31.12.2022</t>
  </si>
  <si>
    <t>.</t>
  </si>
  <si>
    <r>
      <rPr>
        <b/>
        <sz val="11"/>
        <color indexed="8"/>
        <rFont val="Arial"/>
        <family val="2"/>
      </rPr>
      <t xml:space="preserve">Einwohner am 31.12.2022 </t>
    </r>
    <r>
      <rPr>
        <b/>
        <sz val="10"/>
        <color indexed="8"/>
        <rFont val="Arial"/>
        <family val="2"/>
      </rPr>
      <t>(Hauptwohnsitz)</t>
    </r>
  </si>
  <si>
    <r>
      <rPr>
        <b/>
        <sz val="11"/>
        <color indexed="8"/>
        <rFont val="Arial"/>
        <family val="2"/>
      </rPr>
      <t xml:space="preserve">Einwohner am 31.12.2022 </t>
    </r>
    <r>
      <rPr>
        <b/>
        <sz val="10"/>
        <color indexed="8"/>
        <rFont val="Arial"/>
        <family val="2"/>
      </rPr>
      <t>(Nebenwohnsitz)</t>
    </r>
  </si>
  <si>
    <t>Flächennutzung und Besiedlungsdichte 2022</t>
  </si>
  <si>
    <t>Alterspyramide der Stadt Ingolstadt am 31.12.2022</t>
  </si>
  <si>
    <t>K+L</t>
  </si>
  <si>
    <t>J</t>
  </si>
  <si>
    <t>I</t>
  </si>
  <si>
    <t>H</t>
  </si>
  <si>
    <t>G</t>
  </si>
  <si>
    <t>F</t>
  </si>
  <si>
    <t>D+E</t>
  </si>
  <si>
    <t>C</t>
  </si>
  <si>
    <t>R</t>
  </si>
  <si>
    <t>Q</t>
  </si>
  <si>
    <t>P</t>
  </si>
  <si>
    <t>SONSTIGE
DIENST-
LEISTUNGEN</t>
  </si>
  <si>
    <t>FINANZDIENST-
LEISTUNGEN,
IMMOBILIEN</t>
  </si>
  <si>
    <t>INFORMATION UND KOMMUNI-KATION</t>
  </si>
  <si>
    <t>GAST-GEWERBE</t>
  </si>
  <si>
    <t>VERKEHR UND LOGISTIK</t>
  </si>
  <si>
    <t>HANDEL, REPARATUR VON KFZ</t>
  </si>
  <si>
    <t>BAU-GEWERBE</t>
  </si>
  <si>
    <t>ENERGIE UND WASSER-
VERSORGUNG UND 
ENTSORGUNG</t>
  </si>
  <si>
    <t>VERARBEI-TENDES 
GEWERBE</t>
  </si>
  <si>
    <t>(ohne öffentliche Verwaltung bzw. öffentliche Sicherheit)</t>
  </si>
  <si>
    <t>GESUNDHEITS- UND SOZIALWESEN</t>
  </si>
  <si>
    <t>ERZIEHUNG UND UNTER-
RICHT</t>
  </si>
  <si>
    <t>KUNST, UNTER-
HALTUNG UND ERHOLUNG</t>
  </si>
  <si>
    <t>M+N+S</t>
  </si>
  <si>
    <t>März 2023</t>
  </si>
  <si>
    <t>Sozialversicherungspflichtig Beschäftigte nach Wirtschaftsabschnitten</t>
  </si>
  <si>
    <t>sons-
tige</t>
  </si>
  <si>
    <t xml:space="preserve">UBZ
</t>
  </si>
  <si>
    <t>Anzahl von Betrieben und sozialversicherungspflichtig Beschäftigte nach Arbeitsort (Durchschnittswerte im Jahr 2021)</t>
  </si>
  <si>
    <t>&lt;5</t>
  </si>
  <si>
    <t>GESAMT 
(gerundet)</t>
  </si>
  <si>
    <t>Sozialversicherungspflichtig Beschäftigte am Arbeitsort im Jahr 2021 nach Wirtschaftsabschnitten (ohne öffentliche Verwaltung bzw. öffentliche Sicherheit)</t>
  </si>
  <si>
    <t>Empfänger von Grundsicherung nach SGB II (Juni 2022) nach Bedarfsgemeinschaften</t>
  </si>
  <si>
    <t>Bestand an Wohnungen und Wohngebäuden am 31.12.2022 (Fortschreibung)</t>
  </si>
  <si>
    <t>Wohnungsbau im Jahr 2022 (Fertigstellungen: Neubau und Umbau)</t>
  </si>
  <si>
    <t>Fertiggestellte Wohnungen und sonstige Wohneinheiten seit dem Zensus 2011</t>
  </si>
  <si>
    <t>Genehmigungen im Wohnungsbau im Jahr 2022 (Neubau und Umbau)</t>
  </si>
  <si>
    <t>Kraftfahrzeuge in Ingolstadt nach Stadtbezirken und Unterbezirken am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</si>
</sst>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0\ &quot;€&quot;;[Red]\-#,##0\ &quot;€&quot;"/>
    <numFmt numFmtId="43" formatCode="_-* #,##0.00\ _€_-;\-* #,##0.00\ _€_-;_-* &quot;-&quot;??\ _€_-;_-@_-"/>
    <numFmt numFmtId="164" formatCode="#,##0.0;\-#,##0.0"/>
    <numFmt numFmtId="165" formatCode="#,##0;\-#,##0"/>
    <numFmt numFmtId="166" formatCode="#,##0;#,##0"/>
    <numFmt numFmtId="167" formatCode="#,##0.0"/>
    <numFmt numFmtId="168" formatCode="0.0%"/>
    <numFmt numFmtId="169" formatCode="\+#,##0;\-#,##0;0"/>
    <numFmt numFmtId="170" formatCode="#,##0.0&quot; ha&quot;"/>
    <numFmt numFmtId="171" formatCode="#,##0&quot; E/km²&quot;"/>
    <numFmt numFmtId="172" formatCode="\+0.0%;\-0.0%;0.0%"/>
    <numFmt numFmtId="173" formatCode="00"/>
    <numFmt numFmtId="174" formatCode="000"/>
    <numFmt numFmtId="175" formatCode="0.0"/>
    <numFmt numFmtId="176" formatCode="#,##0.0&quot; m²&quot;"/>
    <numFmt numFmtId="177" formatCode="#,##0_ ;\-#,##0\ "/>
    <numFmt numFmtId="178" formatCode="\+#,##0.0_ ;\-#,##0.0\ "/>
    <numFmt numFmtId="179" formatCode="#,##0;#,##0;0"/>
    <numFmt numFmtId="180" formatCode="_-* #,##0\ _€_-;\-* #,##0\ _€_-;_-* &quot;-&quot;??\ _€_-;_-@_-"/>
    <numFmt numFmtId="181" formatCode="\+#,##0;\-#,##0"/>
  </numFmts>
  <fonts count="64" x14ac:knownFonts="1">
    <font>
      <sz val="10"/>
      <name val="Arial"/>
    </font>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10"/>
      <name val="Arial"/>
      <family val="2"/>
    </font>
    <font>
      <i/>
      <sz val="10"/>
      <name val="Arial"/>
      <family val="2"/>
    </font>
    <font>
      <sz val="10"/>
      <name val="Arial"/>
      <family val="2"/>
    </font>
    <font>
      <sz val="10"/>
      <name val="MS Sans Serif"/>
      <family val="2"/>
    </font>
    <font>
      <b/>
      <sz val="14"/>
      <name val="Arial"/>
      <family val="2"/>
    </font>
    <font>
      <b/>
      <sz val="12"/>
      <name val="Arial"/>
      <family val="2"/>
    </font>
    <font>
      <sz val="12"/>
      <name val="Arial"/>
      <family val="2"/>
    </font>
    <font>
      <i/>
      <sz val="6"/>
      <name val="Arial"/>
      <family val="2"/>
    </font>
    <font>
      <b/>
      <sz val="11"/>
      <name val="Arial"/>
      <family val="2"/>
    </font>
    <font>
      <sz val="10"/>
      <name val="Arial"/>
      <family val="2"/>
    </font>
    <font>
      <sz val="8"/>
      <name val="Arial"/>
      <family val="2"/>
    </font>
    <font>
      <b/>
      <sz val="10"/>
      <name val="Arial"/>
      <family val="2"/>
    </font>
    <font>
      <b/>
      <sz val="20"/>
      <name val="Arial"/>
      <family val="2"/>
    </font>
    <font>
      <b/>
      <sz val="8"/>
      <name val="Arial"/>
      <family val="2"/>
    </font>
    <font>
      <b/>
      <sz val="12"/>
      <name val="Arial"/>
      <family val="2"/>
    </font>
    <font>
      <b/>
      <sz val="8"/>
      <name val="Arial"/>
      <family val="2"/>
    </font>
    <font>
      <sz val="11"/>
      <name val="Arial"/>
      <family val="2"/>
    </font>
    <font>
      <sz val="8"/>
      <name val="Arial"/>
      <family val="2"/>
    </font>
    <font>
      <b/>
      <sz val="14"/>
      <name val="Arial"/>
      <family val="2"/>
    </font>
    <font>
      <b/>
      <sz val="9"/>
      <name val="Arial"/>
      <family val="2"/>
    </font>
    <font>
      <sz val="9"/>
      <name val="Arial"/>
      <family val="2"/>
    </font>
    <font>
      <b/>
      <sz val="9"/>
      <name val="Arial"/>
      <family val="2"/>
    </font>
    <font>
      <b/>
      <sz val="11"/>
      <name val="Arial"/>
      <family val="2"/>
    </font>
    <font>
      <sz val="10"/>
      <name val="Helv"/>
    </font>
    <font>
      <i/>
      <sz val="6"/>
      <name val="Arial"/>
      <family val="2"/>
    </font>
    <font>
      <sz val="6"/>
      <name val="Arial"/>
      <family val="2"/>
    </font>
    <font>
      <b/>
      <sz val="36"/>
      <name val="Arial"/>
      <family val="2"/>
    </font>
    <font>
      <b/>
      <sz val="18"/>
      <color indexed="8"/>
      <name val="Arial"/>
      <family val="2"/>
    </font>
    <font>
      <sz val="10"/>
      <color indexed="8"/>
      <name val="Arial"/>
      <family val="2"/>
    </font>
    <font>
      <b/>
      <sz val="36"/>
      <color indexed="8"/>
      <name val="Arial"/>
      <family val="2"/>
    </font>
    <font>
      <b/>
      <sz val="18"/>
      <name val="Arial"/>
      <family val="2"/>
    </font>
    <font>
      <sz val="10"/>
      <color indexed="8"/>
      <name val="Arial"/>
      <family val="2"/>
    </font>
    <font>
      <b/>
      <sz val="12"/>
      <color indexed="8"/>
      <name val="Arial"/>
      <family val="2"/>
    </font>
    <font>
      <sz val="8"/>
      <color indexed="8"/>
      <name val="Arial"/>
      <family val="2"/>
    </font>
    <font>
      <b/>
      <sz val="10"/>
      <color indexed="8"/>
      <name val="Arial"/>
      <family val="2"/>
    </font>
    <font>
      <b/>
      <sz val="9"/>
      <color indexed="8"/>
      <name val="Arial"/>
      <family val="2"/>
    </font>
    <font>
      <sz val="9"/>
      <color indexed="8"/>
      <name val="Arial"/>
      <family val="2"/>
    </font>
    <font>
      <sz val="10"/>
      <color rgb="FFFF0000"/>
      <name val="Arial"/>
      <family val="2"/>
    </font>
    <font>
      <b/>
      <sz val="10"/>
      <color theme="1"/>
      <name val="Arial"/>
      <family val="2"/>
    </font>
    <font>
      <b/>
      <sz val="16"/>
      <name val="Arial"/>
      <family val="2"/>
    </font>
    <font>
      <b/>
      <i/>
      <sz val="11"/>
      <name val="Arial"/>
      <family val="2"/>
    </font>
    <font>
      <b/>
      <sz val="11"/>
      <color indexed="8"/>
      <name val="Arial"/>
      <family val="2"/>
    </font>
    <font>
      <sz val="11"/>
      <color indexed="8"/>
      <name val="Arial"/>
      <family val="2"/>
    </font>
    <font>
      <sz val="10"/>
      <color indexed="8"/>
      <name val="Arial"/>
      <family val="2"/>
    </font>
    <font>
      <sz val="10"/>
      <name val="Arial"/>
      <family val="2"/>
    </font>
    <font>
      <sz val="10"/>
      <name val="Arial"/>
      <family val="2"/>
    </font>
    <font>
      <b/>
      <sz val="11"/>
      <color theme="1"/>
      <name val="Arial"/>
      <family val="2"/>
    </font>
    <font>
      <sz val="11"/>
      <color theme="1"/>
      <name val="Calibri"/>
      <family val="2"/>
      <scheme val="minor"/>
    </font>
    <font>
      <b/>
      <sz val="12"/>
      <color theme="1"/>
      <name val="Arial"/>
      <family val="2"/>
    </font>
    <font>
      <sz val="10"/>
      <color theme="0"/>
      <name val="Arial"/>
      <family val="2"/>
    </font>
    <font>
      <sz val="11"/>
      <color theme="0"/>
      <name val="Arial"/>
      <family val="2"/>
    </font>
    <font>
      <u/>
      <sz val="10"/>
      <color theme="10"/>
      <name val="Arial"/>
      <family val="2"/>
    </font>
    <font>
      <sz val="8"/>
      <color theme="0"/>
      <name val="Arial"/>
      <family val="2"/>
    </font>
    <font>
      <b/>
      <sz val="12"/>
      <color theme="0"/>
      <name val="Arial"/>
      <family val="2"/>
    </font>
    <font>
      <i/>
      <sz val="6"/>
      <color theme="0"/>
      <name val="Arial"/>
      <family val="2"/>
    </font>
    <font>
      <b/>
      <sz val="14"/>
      <color theme="1"/>
      <name val="Arial"/>
      <family val="2"/>
    </font>
    <font>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98ACBE"/>
        <bgColor indexed="64"/>
      </patternFill>
    </fill>
    <fill>
      <patternFill patternType="solid">
        <fgColor rgb="FF98ACBE"/>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9">
    <xf numFmtId="0" fontId="0" fillId="0" borderId="0"/>
    <xf numFmtId="4" fontId="30" fillId="0" borderId="0" applyFont="0" applyFill="0" applyBorder="0" applyAlignment="0" applyProtection="0"/>
    <xf numFmtId="4" fontId="30" fillId="0" borderId="0" applyFont="0" applyFill="0" applyBorder="0" applyAlignment="0" applyProtection="0"/>
    <xf numFmtId="1" fontId="18" fillId="0" borderId="1">
      <alignment horizontal="left" vertical="center" wrapText="1"/>
    </xf>
    <xf numFmtId="9" fontId="9" fillId="0" borderId="0" applyFont="0" applyFill="0" applyBorder="0" applyAlignment="0" applyProtection="0"/>
    <xf numFmtId="0" fontId="9" fillId="0" borderId="0"/>
    <xf numFmtId="0" fontId="30" fillId="0" borderId="0"/>
    <xf numFmtId="0" fontId="30" fillId="0" borderId="0"/>
    <xf numFmtId="0" fontId="35" fillId="0" borderId="0"/>
    <xf numFmtId="0" fontId="38" fillId="0" borderId="0"/>
    <xf numFmtId="0" fontId="30" fillId="0" borderId="0"/>
    <xf numFmtId="0" fontId="10" fillId="0" borderId="0"/>
    <xf numFmtId="0" fontId="35" fillId="0" borderId="0"/>
    <xf numFmtId="0" fontId="10" fillId="0" borderId="0"/>
    <xf numFmtId="0" fontId="35" fillId="0" borderId="0"/>
    <xf numFmtId="0" fontId="9" fillId="0" borderId="0"/>
    <xf numFmtId="3" fontId="21" fillId="0" borderId="1">
      <alignment horizontal="right"/>
    </xf>
    <xf numFmtId="1" fontId="18" fillId="0" borderId="1">
      <alignment horizontal="center" vertical="center" wrapText="1"/>
    </xf>
    <xf numFmtId="3" fontId="16" fillId="0" borderId="1">
      <alignment horizontal="right"/>
    </xf>
    <xf numFmtId="0" fontId="50" fillId="0" borderId="0"/>
    <xf numFmtId="0" fontId="5" fillId="0" borderId="0"/>
    <xf numFmtId="0" fontId="51" fillId="0" borderId="0"/>
    <xf numFmtId="1" fontId="7" fillId="0" borderId="1">
      <alignment horizontal="left" vertical="center" wrapText="1"/>
    </xf>
    <xf numFmtId="9" fontId="9" fillId="0" borderId="0" applyFont="0" applyFill="0" applyBorder="0" applyAlignment="0" applyProtection="0"/>
    <xf numFmtId="3" fontId="12" fillId="0" borderId="1">
      <alignment horizontal="right"/>
    </xf>
    <xf numFmtId="1" fontId="7" fillId="0" borderId="1">
      <alignment horizontal="center" vertical="center" wrapText="1"/>
    </xf>
    <xf numFmtId="3" fontId="9" fillId="0" borderId="1">
      <alignment horizontal="right"/>
    </xf>
    <xf numFmtId="0" fontId="35" fillId="0" borderId="0"/>
    <xf numFmtId="43" fontId="52" fillId="0" borderId="0" applyFont="0" applyFill="0" applyBorder="0" applyAlignment="0" applyProtection="0"/>
    <xf numFmtId="0" fontId="54" fillId="0" borderId="0"/>
    <xf numFmtId="43" fontId="54" fillId="0" borderId="0" applyFont="0" applyFill="0" applyBorder="0" applyAlignment="0" applyProtection="0"/>
    <xf numFmtId="0" fontId="3" fillId="0" borderId="0"/>
    <xf numFmtId="0" fontId="2" fillId="0" borderId="0"/>
    <xf numFmtId="0" fontId="9" fillId="0" borderId="0"/>
    <xf numFmtId="43" fontId="54" fillId="0" borderId="0" applyFont="0" applyFill="0" applyBorder="0" applyAlignment="0" applyProtection="0"/>
    <xf numFmtId="0" fontId="2" fillId="0" borderId="0"/>
    <xf numFmtId="0" fontId="58" fillId="0" borderId="0" applyNumberFormat="0" applyFill="0" applyBorder="0" applyAlignment="0" applyProtection="0"/>
    <xf numFmtId="0" fontId="1" fillId="0" borderId="0"/>
    <xf numFmtId="43" fontId="1" fillId="0" borderId="0" applyFont="0" applyFill="0" applyBorder="0" applyAlignment="0" applyProtection="0"/>
  </cellStyleXfs>
  <cellXfs count="1193">
    <xf numFmtId="0" fontId="0" fillId="0" borderId="0" xfId="0"/>
    <xf numFmtId="0" fontId="0" fillId="0" borderId="0" xfId="0" applyBorder="1"/>
    <xf numFmtId="0" fontId="7" fillId="0" borderId="0" xfId="0" applyFont="1" applyAlignment="1">
      <alignment horizontal="center"/>
    </xf>
    <xf numFmtId="0" fontId="16" fillId="0" borderId="0" xfId="0" applyFont="1"/>
    <xf numFmtId="0" fontId="0" fillId="0" borderId="0" xfId="0" applyAlignment="1">
      <alignment vertical="center"/>
    </xf>
    <xf numFmtId="0" fontId="0" fillId="0" borderId="0" xfId="0" applyBorder="1" applyAlignment="1">
      <alignment vertical="center"/>
    </xf>
    <xf numFmtId="0" fontId="7" fillId="0" borderId="0" xfId="0" applyFont="1" applyAlignment="1">
      <alignment horizontal="center" vertical="center" wrapText="1"/>
    </xf>
    <xf numFmtId="0" fontId="9" fillId="0" borderId="0" xfId="11" applyFont="1"/>
    <xf numFmtId="0" fontId="9" fillId="0" borderId="0" xfId="0" applyFont="1"/>
    <xf numFmtId="0" fontId="9" fillId="0" borderId="0" xfId="0" applyFont="1" applyAlignment="1">
      <alignment vertical="center"/>
    </xf>
    <xf numFmtId="164" fontId="9" fillId="0" borderId="0" xfId="0" applyNumberFormat="1" applyFont="1" applyAlignment="1">
      <alignment horizontal="center"/>
    </xf>
    <xf numFmtId="1" fontId="7" fillId="0" borderId="0" xfId="0" applyNumberFormat="1" applyFont="1" applyAlignment="1">
      <alignment horizontal="center"/>
    </xf>
    <xf numFmtId="3" fontId="0" fillId="0" borderId="0" xfId="0" applyNumberFormat="1"/>
    <xf numFmtId="0" fontId="0" fillId="0" borderId="0" xfId="0" applyProtection="1"/>
    <xf numFmtId="0" fontId="0" fillId="0" borderId="0" xfId="0" applyAlignment="1" applyProtection="1">
      <alignment horizontal="left"/>
    </xf>
    <xf numFmtId="0" fontId="9" fillId="0" borderId="0" xfId="13" applyFont="1"/>
    <xf numFmtId="0" fontId="18" fillId="0" borderId="0" xfId="0" applyFont="1" applyAlignment="1">
      <alignment horizontal="center" wrapText="1"/>
    </xf>
    <xf numFmtId="0" fontId="0" fillId="0" borderId="0" xfId="0" applyFill="1"/>
    <xf numFmtId="0" fontId="7" fillId="0" borderId="0" xfId="0" applyFont="1" applyFill="1" applyAlignment="1">
      <alignment horizontal="center"/>
    </xf>
    <xf numFmtId="0" fontId="16" fillId="0" borderId="0" xfId="0" applyFont="1" applyFill="1"/>
    <xf numFmtId="3" fontId="0" fillId="0" borderId="0" xfId="0" applyNumberFormat="1" applyFill="1"/>
    <xf numFmtId="0" fontId="7" fillId="0" borderId="0" xfId="0" applyFont="1" applyFill="1" applyAlignment="1">
      <alignment horizontal="center" vertical="center" wrapText="1"/>
    </xf>
    <xf numFmtId="0" fontId="24" fillId="0" borderId="0" xfId="0" applyFont="1" applyFill="1" applyAlignment="1">
      <alignment vertical="center"/>
    </xf>
    <xf numFmtId="0" fontId="27" fillId="0" borderId="0" xfId="0" applyFont="1" applyFill="1" applyAlignment="1">
      <alignment vertical="center"/>
    </xf>
    <xf numFmtId="0" fontId="9" fillId="0" borderId="0" xfId="0" applyFont="1" applyFill="1"/>
    <xf numFmtId="3" fontId="9" fillId="0" borderId="0" xfId="0" applyNumberFormat="1" applyFont="1" applyFill="1"/>
    <xf numFmtId="0" fontId="27" fillId="0" borderId="0" xfId="0" applyFont="1" applyFill="1"/>
    <xf numFmtId="0" fontId="9" fillId="0" borderId="0" xfId="0" applyFont="1" applyFill="1" applyBorder="1"/>
    <xf numFmtId="0" fontId="18" fillId="0" borderId="0" xfId="0" applyFont="1" applyFill="1" applyAlignment="1">
      <alignment vertical="center" wrapText="1"/>
    </xf>
    <xf numFmtId="0" fontId="9" fillId="0" borderId="0" xfId="0" applyFont="1" applyFill="1" applyAlignment="1">
      <alignment vertical="center"/>
    </xf>
    <xf numFmtId="0" fontId="9" fillId="0" borderId="0" xfId="0" applyFont="1" applyFill="1" applyBorder="1" applyAlignment="1">
      <alignment vertical="center"/>
    </xf>
    <xf numFmtId="164" fontId="9" fillId="0" borderId="0" xfId="0" applyNumberFormat="1" applyFont="1" applyFill="1" applyAlignment="1">
      <alignment horizontal="center"/>
    </xf>
    <xf numFmtId="0" fontId="0" fillId="0" borderId="0" xfId="0" applyFill="1" applyAlignment="1">
      <alignment vertical="center"/>
    </xf>
    <xf numFmtId="0" fontId="16" fillId="0" borderId="0" xfId="11" applyFont="1" applyFill="1"/>
    <xf numFmtId="0" fontId="7" fillId="0" borderId="0" xfId="0" applyFont="1" applyFill="1" applyAlignment="1">
      <alignment vertical="center"/>
    </xf>
    <xf numFmtId="0" fontId="16" fillId="0" borderId="0" xfId="6" applyFont="1" applyFill="1"/>
    <xf numFmtId="171" fontId="16" fillId="0" borderId="0" xfId="6" applyNumberFormat="1" applyFont="1" applyFill="1"/>
    <xf numFmtId="0" fontId="13" fillId="0" borderId="0" xfId="11" applyFont="1" applyFill="1"/>
    <xf numFmtId="0" fontId="0" fillId="0" borderId="0" xfId="0" applyFill="1" applyBorder="1" applyAlignment="1">
      <alignment vertical="center"/>
    </xf>
    <xf numFmtId="0" fontId="23" fillId="0" borderId="0" xfId="0" applyFont="1" applyFill="1"/>
    <xf numFmtId="0" fontId="29" fillId="0" borderId="0" xfId="0" applyFont="1" applyFill="1"/>
    <xf numFmtId="0" fontId="9" fillId="0" borderId="0" xfId="11" applyFont="1" applyFill="1"/>
    <xf numFmtId="4" fontId="9" fillId="0" borderId="0" xfId="11" applyNumberFormat="1" applyFont="1" applyFill="1"/>
    <xf numFmtId="0" fontId="35" fillId="0" borderId="0" xfId="8" applyFill="1"/>
    <xf numFmtId="0" fontId="38" fillId="0" borderId="0" xfId="9" applyFill="1"/>
    <xf numFmtId="0" fontId="38" fillId="0" borderId="0" xfId="9" applyFill="1" applyAlignment="1">
      <alignment horizontal="center"/>
    </xf>
    <xf numFmtId="0" fontId="9" fillId="0" borderId="0" xfId="11" applyFont="1" applyFill="1" applyAlignment="1">
      <alignment vertical="center"/>
    </xf>
    <xf numFmtId="0" fontId="9" fillId="0" borderId="0" xfId="5" applyFill="1"/>
    <xf numFmtId="0" fontId="17" fillId="0" borderId="0" xfId="0" applyFont="1" applyFill="1" applyBorder="1"/>
    <xf numFmtId="3" fontId="9" fillId="0" borderId="0" xfId="5" applyNumberFormat="1" applyFill="1"/>
    <xf numFmtId="0" fontId="9" fillId="0" borderId="0" xfId="0" applyFont="1" applyFill="1" applyAlignment="1">
      <alignment horizontal="left"/>
    </xf>
    <xf numFmtId="0" fontId="0" fillId="0" borderId="0" xfId="0" applyAlignment="1">
      <alignment vertical="top"/>
    </xf>
    <xf numFmtId="0" fontId="7" fillId="0" borderId="0" xfId="0" applyFont="1" applyFill="1" applyBorder="1" applyAlignment="1">
      <alignment horizontal="center"/>
    </xf>
    <xf numFmtId="0" fontId="0" fillId="2" borderId="0" xfId="0" applyFill="1"/>
    <xf numFmtId="0" fontId="12" fillId="2" borderId="0" xfId="0" applyFont="1" applyFill="1" applyBorder="1"/>
    <xf numFmtId="0" fontId="0" fillId="2" borderId="0" xfId="0" applyFill="1" applyBorder="1"/>
    <xf numFmtId="0" fontId="9" fillId="2" borderId="0" xfId="0" applyFont="1" applyFill="1" applyBorder="1"/>
    <xf numFmtId="0" fontId="7" fillId="2" borderId="0" xfId="0" applyFont="1" applyFill="1" applyBorder="1" applyAlignment="1">
      <alignment horizontal="center" vertical="top"/>
    </xf>
    <xf numFmtId="0" fontId="7" fillId="2" borderId="0" xfId="0" applyFont="1" applyFill="1" applyBorder="1" applyAlignment="1">
      <alignment horizontal="center"/>
    </xf>
    <xf numFmtId="0" fontId="20" fillId="2" borderId="0" xfId="0" applyFont="1" applyFill="1" applyBorder="1" applyAlignment="1">
      <alignment horizontal="center" vertical="center" wrapText="1"/>
    </xf>
    <xf numFmtId="0" fontId="7" fillId="2" borderId="0" xfId="6" applyNumberFormat="1" applyFont="1" applyFill="1" applyBorder="1" applyAlignment="1">
      <alignment horizontal="center"/>
    </xf>
    <xf numFmtId="0" fontId="7" fillId="2" borderId="0" xfId="6" applyNumberFormat="1" applyFont="1" applyFill="1" applyBorder="1"/>
    <xf numFmtId="0" fontId="18" fillId="2" borderId="7" xfId="0" applyFont="1" applyFill="1" applyBorder="1"/>
    <xf numFmtId="3" fontId="18" fillId="2" borderId="7" xfId="0" applyNumberFormat="1" applyFont="1" applyFill="1" applyBorder="1"/>
    <xf numFmtId="3" fontId="0" fillId="2" borderId="0" xfId="0" applyNumberFormat="1" applyFill="1" applyBorder="1"/>
    <xf numFmtId="0" fontId="17" fillId="2" borderId="0" xfId="0" applyFont="1" applyFill="1" applyBorder="1"/>
    <xf numFmtId="0" fontId="17" fillId="2" borderId="0" xfId="0" applyFont="1" applyFill="1" applyBorder="1" applyAlignment="1">
      <alignment horizontal="right"/>
    </xf>
    <xf numFmtId="0" fontId="7" fillId="0" borderId="0" xfId="0" applyFont="1" applyBorder="1" applyAlignment="1">
      <alignment horizontal="center"/>
    </xf>
    <xf numFmtId="0" fontId="18" fillId="2" borderId="0" xfId="0" applyFont="1" applyFill="1" applyBorder="1" applyAlignment="1">
      <alignment horizontal="center" vertical="center" wrapText="1"/>
    </xf>
    <xf numFmtId="3" fontId="9" fillId="2" borderId="0" xfId="0" applyNumberFormat="1" applyFont="1" applyFill="1" applyBorder="1"/>
    <xf numFmtId="0" fontId="7" fillId="2" borderId="0" xfId="0" applyFont="1" applyFill="1" applyBorder="1"/>
    <xf numFmtId="3" fontId="7" fillId="2" borderId="0" xfId="0" applyNumberFormat="1" applyFont="1" applyFill="1" applyBorder="1"/>
    <xf numFmtId="0" fontId="0" fillId="2" borderId="7" xfId="0" applyFill="1" applyBorder="1"/>
    <xf numFmtId="0" fontId="14" fillId="2" borderId="0" xfId="0" applyFont="1" applyFill="1" applyBorder="1" applyAlignment="1">
      <alignment horizontal="right"/>
    </xf>
    <xf numFmtId="1" fontId="26" fillId="2" borderId="0" xfId="0" applyNumberFormat="1" applyFont="1" applyFill="1" applyBorder="1" applyAlignment="1">
      <alignment horizontal="center" vertical="center" wrapText="1"/>
    </xf>
    <xf numFmtId="1" fontId="28" fillId="2" borderId="0" xfId="0" applyNumberFormat="1" applyFont="1" applyFill="1" applyBorder="1" applyAlignment="1">
      <alignment horizontal="center" vertical="center" wrapText="1"/>
    </xf>
    <xf numFmtId="169" fontId="24" fillId="0" borderId="0" xfId="0" applyNumberFormat="1" applyFont="1" applyFill="1" applyBorder="1" applyAlignment="1">
      <alignment vertical="center"/>
    </xf>
    <xf numFmtId="172" fontId="24" fillId="0" borderId="0" xfId="4" applyNumberFormat="1" applyFont="1" applyFill="1" applyBorder="1" applyAlignment="1">
      <alignment horizontal="right" vertical="center"/>
    </xf>
    <xf numFmtId="0" fontId="9" fillId="2" borderId="0" xfId="0" applyFont="1" applyFill="1" applyBorder="1" applyAlignment="1">
      <alignment vertical="center"/>
    </xf>
    <xf numFmtId="0" fontId="18" fillId="2" borderId="0" xfId="0" applyFont="1" applyFill="1" applyBorder="1" applyAlignment="1">
      <alignment vertical="center"/>
    </xf>
    <xf numFmtId="0" fontId="7" fillId="2" borderId="0" xfId="0" applyFont="1" applyFill="1" applyBorder="1" applyAlignment="1">
      <alignment horizontal="center" vertical="center" wrapText="1"/>
    </xf>
    <xf numFmtId="164" fontId="7" fillId="2" borderId="0" xfId="0" applyNumberFormat="1" applyFont="1" applyFill="1" applyBorder="1" applyAlignment="1">
      <alignment horizontal="center" wrapText="1"/>
    </xf>
    <xf numFmtId="169" fontId="24" fillId="2" borderId="0" xfId="0" applyNumberFormat="1" applyFont="1" applyFill="1" applyBorder="1" applyAlignment="1">
      <alignment vertical="center"/>
    </xf>
    <xf numFmtId="172" fontId="24" fillId="2" borderId="0" xfId="4" applyNumberFormat="1" applyFont="1" applyFill="1" applyBorder="1" applyAlignment="1">
      <alignment horizontal="right" vertical="center"/>
    </xf>
    <xf numFmtId="0" fontId="18" fillId="2" borderId="0" xfId="0" applyFont="1" applyFill="1" applyBorder="1" applyAlignment="1">
      <alignment horizontal="center" vertical="center"/>
    </xf>
    <xf numFmtId="173" fontId="7" fillId="2" borderId="0" xfId="6" applyNumberFormat="1" applyFont="1" applyFill="1" applyBorder="1" applyAlignment="1">
      <alignment horizontal="center" vertical="center"/>
    </xf>
    <xf numFmtId="0" fontId="7" fillId="2" borderId="0" xfId="6" applyNumberFormat="1" applyFont="1" applyFill="1" applyBorder="1" applyAlignment="1">
      <alignment vertical="center"/>
    </xf>
    <xf numFmtId="0" fontId="7" fillId="2" borderId="0" xfId="0" applyFont="1" applyFill="1" applyBorder="1" applyAlignment="1">
      <alignment horizontal="center" vertical="center"/>
    </xf>
    <xf numFmtId="0" fontId="26" fillId="2" borderId="0" xfId="6" applyNumberFormat="1" applyFont="1" applyFill="1" applyBorder="1" applyAlignment="1">
      <alignment horizontal="center" vertical="center"/>
    </xf>
    <xf numFmtId="0" fontId="26" fillId="2" borderId="0" xfId="6" applyNumberFormat="1" applyFont="1" applyFill="1" applyBorder="1"/>
    <xf numFmtId="0" fontId="9" fillId="2" borderId="0" xfId="0" applyFont="1" applyFill="1" applyBorder="1" applyAlignment="1">
      <alignment horizontal="left"/>
    </xf>
    <xf numFmtId="0" fontId="45" fillId="3" borderId="0" xfId="0" applyFont="1" applyFill="1" applyBorder="1"/>
    <xf numFmtId="0" fontId="9" fillId="2" borderId="0" xfId="0" applyFont="1" applyFill="1"/>
    <xf numFmtId="0" fontId="9" fillId="2" borderId="0" xfId="0" applyFont="1" applyFill="1" applyAlignment="1">
      <alignment horizontal="left"/>
    </xf>
    <xf numFmtId="0" fontId="9" fillId="2" borderId="0" xfId="0" applyFont="1" applyFill="1" applyBorder="1" applyAlignment="1">
      <alignment horizontal="center" vertical="center"/>
    </xf>
    <xf numFmtId="3" fontId="9" fillId="2" borderId="0" xfId="0" applyNumberFormat="1" applyFont="1" applyFill="1"/>
    <xf numFmtId="0" fontId="9" fillId="2" borderId="7" xfId="0" applyFont="1" applyFill="1" applyBorder="1" applyAlignment="1">
      <alignment horizontal="left"/>
    </xf>
    <xf numFmtId="0" fontId="9" fillId="2" borderId="7" xfId="0" applyFont="1" applyFill="1" applyBorder="1"/>
    <xf numFmtId="0" fontId="18" fillId="2" borderId="0" xfId="0" applyFont="1" applyFill="1" applyBorder="1" applyAlignment="1">
      <alignment horizontal="left" vertical="center" wrapText="1"/>
    </xf>
    <xf numFmtId="173" fontId="9" fillId="2" borderId="0" xfId="0" applyNumberFormat="1" applyFont="1" applyFill="1" applyBorder="1" applyAlignment="1">
      <alignment horizontal="left" vertical="center"/>
    </xf>
    <xf numFmtId="3" fontId="9" fillId="2" borderId="0" xfId="0" applyNumberFormat="1" applyFont="1" applyFill="1" applyBorder="1" applyAlignment="1">
      <alignment vertical="center"/>
    </xf>
    <xf numFmtId="0" fontId="7" fillId="2" borderId="0" xfId="0" applyFont="1" applyFill="1" applyBorder="1" applyAlignment="1">
      <alignment horizontal="left" vertical="center"/>
    </xf>
    <xf numFmtId="3" fontId="7" fillId="2" borderId="0" xfId="0" applyNumberFormat="1" applyFont="1" applyFill="1" applyBorder="1" applyAlignment="1">
      <alignment vertical="center"/>
    </xf>
    <xf numFmtId="0" fontId="7" fillId="2" borderId="9" xfId="0" applyFont="1" applyFill="1" applyBorder="1" applyAlignment="1">
      <alignment horizontal="center" vertical="top"/>
    </xf>
    <xf numFmtId="0" fontId="27" fillId="2" borderId="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7" fillId="0" borderId="0" xfId="0" applyFont="1" applyFill="1" applyAlignment="1">
      <alignment horizontal="center" vertical="center"/>
    </xf>
    <xf numFmtId="0" fontId="7" fillId="2" borderId="9" xfId="0" applyFont="1" applyFill="1" applyBorder="1" applyAlignment="1">
      <alignment horizontal="center" vertical="top" wrapText="1"/>
    </xf>
    <xf numFmtId="0" fontId="7" fillId="0" borderId="0" xfId="0" applyFont="1" applyFill="1" applyBorder="1" applyAlignment="1">
      <alignment horizontal="center" vertical="center"/>
    </xf>
    <xf numFmtId="0" fontId="27" fillId="2" borderId="15" xfId="0" applyFont="1" applyFill="1" applyBorder="1" applyAlignment="1">
      <alignment horizontal="left" vertical="center" wrapText="1"/>
    </xf>
    <xf numFmtId="0" fontId="20" fillId="2" borderId="0" xfId="0" applyFont="1" applyFill="1" applyBorder="1" applyAlignment="1">
      <alignment horizontal="right" vertical="center" wrapText="1" indent="1"/>
    </xf>
    <xf numFmtId="0" fontId="15" fillId="2" borderId="4" xfId="0" applyFont="1" applyFill="1" applyBorder="1" applyAlignment="1">
      <alignment horizontal="center" vertical="center" wrapText="1"/>
    </xf>
    <xf numFmtId="0" fontId="15" fillId="2" borderId="15" xfId="0" applyFont="1" applyFill="1" applyBorder="1" applyAlignment="1">
      <alignment horizontal="left" vertical="center"/>
    </xf>
    <xf numFmtId="0" fontId="23" fillId="2" borderId="15" xfId="0" applyFont="1" applyFill="1" applyBorder="1" applyAlignment="1">
      <alignment horizontal="centerContinuous" vertical="center"/>
    </xf>
    <xf numFmtId="0" fontId="15" fillId="2" borderId="7" xfId="0" applyFont="1" applyFill="1" applyBorder="1" applyAlignment="1">
      <alignment horizontal="centerContinuous" vertical="center" wrapText="1"/>
    </xf>
    <xf numFmtId="0" fontId="15" fillId="2" borderId="9" xfId="0" applyFont="1" applyFill="1" applyBorder="1" applyAlignment="1">
      <alignment horizontal="centerContinuous" vertical="center" wrapText="1"/>
    </xf>
    <xf numFmtId="0" fontId="15" fillId="2" borderId="8" xfId="0" applyFont="1" applyFill="1" applyBorder="1" applyAlignment="1">
      <alignment horizontal="left" vertical="center"/>
    </xf>
    <xf numFmtId="0" fontId="15" fillId="0" borderId="6" xfId="0" applyFont="1" applyFill="1" applyBorder="1" applyAlignment="1">
      <alignment horizontal="center"/>
    </xf>
    <xf numFmtId="0" fontId="15" fillId="2" borderId="11"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4" xfId="0" applyFont="1" applyFill="1" applyBorder="1" applyAlignment="1">
      <alignment horizontal="left" vertical="center"/>
    </xf>
    <xf numFmtId="0" fontId="15" fillId="2" borderId="6" xfId="0" applyFont="1" applyFill="1" applyBorder="1" applyAlignment="1">
      <alignment horizontal="left" vertical="center"/>
    </xf>
    <xf numFmtId="0" fontId="13" fillId="2" borderId="0" xfId="0" applyFont="1" applyFill="1" applyBorder="1"/>
    <xf numFmtId="0" fontId="27" fillId="2" borderId="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15" fillId="2" borderId="7" xfId="0" applyFont="1" applyFill="1" applyBorder="1"/>
    <xf numFmtId="3" fontId="15" fillId="2" borderId="7" xfId="0" applyNumberFormat="1" applyFont="1" applyFill="1" applyBorder="1"/>
    <xf numFmtId="168" fontId="15" fillId="2" borderId="7" xfId="4" applyNumberFormat="1" applyFont="1" applyFill="1" applyBorder="1"/>
    <xf numFmtId="3" fontId="0" fillId="2" borderId="0" xfId="0" applyNumberFormat="1" applyFill="1"/>
    <xf numFmtId="3" fontId="9" fillId="2" borderId="5" xfId="0" applyNumberFormat="1" applyFont="1" applyFill="1" applyBorder="1"/>
    <xf numFmtId="3" fontId="7" fillId="2" borderId="5" xfId="0" applyNumberFormat="1" applyFont="1" applyFill="1" applyBorder="1"/>
    <xf numFmtId="3" fontId="9" fillId="2" borderId="0" xfId="0" applyNumberFormat="1" applyFont="1" applyFill="1" applyBorder="1" applyAlignment="1">
      <alignment horizontal="right" indent="1"/>
    </xf>
    <xf numFmtId="0" fontId="0" fillId="2" borderId="15" xfId="0" applyFill="1" applyBorder="1"/>
    <xf numFmtId="0" fontId="15" fillId="2" borderId="12" xfId="0" applyFont="1" applyFill="1" applyBorder="1" applyAlignment="1">
      <alignment horizontal="left" vertical="center" wrapText="1"/>
    </xf>
    <xf numFmtId="0" fontId="15" fillId="2" borderId="15" xfId="0" applyFont="1" applyFill="1" applyBorder="1" applyAlignment="1">
      <alignment vertical="center"/>
    </xf>
    <xf numFmtId="1" fontId="7" fillId="0" borderId="0" xfId="0" applyNumberFormat="1" applyFont="1" applyBorder="1" applyAlignment="1">
      <alignment horizontal="center"/>
    </xf>
    <xf numFmtId="1" fontId="15" fillId="2" borderId="1" xfId="0" applyNumberFormat="1" applyFont="1" applyFill="1" applyBorder="1" applyAlignment="1">
      <alignment horizontal="left" vertical="top" wrapText="1"/>
    </xf>
    <xf numFmtId="0" fontId="8" fillId="2" borderId="0" xfId="0" applyFont="1" applyFill="1" applyAlignment="1">
      <alignment horizontal="right"/>
    </xf>
    <xf numFmtId="0" fontId="7" fillId="2" borderId="5" xfId="6" applyNumberFormat="1" applyFont="1" applyFill="1" applyBorder="1" applyAlignment="1">
      <alignment horizontal="center"/>
    </xf>
    <xf numFmtId="173" fontId="7" fillId="2" borderId="5" xfId="6" applyNumberFormat="1" applyFont="1" applyFill="1" applyBorder="1" applyAlignment="1">
      <alignment horizontal="center" vertical="center"/>
    </xf>
    <xf numFmtId="0" fontId="7" fillId="2" borderId="5" xfId="0" applyFont="1" applyFill="1" applyBorder="1"/>
    <xf numFmtId="3" fontId="9" fillId="2" borderId="0" xfId="0" applyNumberFormat="1" applyFont="1" applyFill="1" applyBorder="1" applyAlignment="1">
      <alignment horizontal="right" vertical="center" indent="1"/>
    </xf>
    <xf numFmtId="0" fontId="15" fillId="2" borderId="4" xfId="0" applyFont="1" applyFill="1" applyBorder="1" applyAlignment="1">
      <alignment horizontal="left" vertical="center" wrapText="1"/>
    </xf>
    <xf numFmtId="173" fontId="7" fillId="2" borderId="0" xfId="0" applyNumberFormat="1" applyFont="1" applyFill="1" applyBorder="1" applyAlignment="1">
      <alignment horizontal="left" vertical="center"/>
    </xf>
    <xf numFmtId="0" fontId="15" fillId="2" borderId="8" xfId="0" applyFont="1" applyFill="1" applyBorder="1" applyAlignment="1">
      <alignment vertical="center"/>
    </xf>
    <xf numFmtId="0" fontId="9" fillId="2" borderId="15" xfId="0" applyFont="1" applyFill="1" applyBorder="1" applyAlignment="1">
      <alignment vertical="center"/>
    </xf>
    <xf numFmtId="0" fontId="9" fillId="2" borderId="11" xfId="0" applyFont="1" applyFill="1" applyBorder="1" applyAlignment="1">
      <alignment vertical="center"/>
    </xf>
    <xf numFmtId="0" fontId="18" fillId="2" borderId="10" xfId="0" applyFont="1" applyFill="1" applyBorder="1" applyAlignment="1">
      <alignment horizontal="center" vertical="center" wrapText="1"/>
    </xf>
    <xf numFmtId="0" fontId="18" fillId="2" borderId="14" xfId="0" applyFont="1" applyFill="1" applyBorder="1" applyAlignment="1">
      <alignment horizontal="left" vertical="center" wrapText="1"/>
    </xf>
    <xf numFmtId="0" fontId="18" fillId="2" borderId="9" xfId="0" applyFont="1" applyFill="1" applyBorder="1" applyAlignment="1">
      <alignment horizontal="center" vertical="center" wrapText="1"/>
    </xf>
    <xf numFmtId="0" fontId="27" fillId="2" borderId="8" xfId="0" applyFont="1" applyFill="1" applyBorder="1" applyAlignment="1">
      <alignment horizontal="left" vertical="center" wrapText="1"/>
    </xf>
    <xf numFmtId="3" fontId="7" fillId="2" borderId="5" xfId="0" applyNumberFormat="1" applyFont="1" applyFill="1" applyBorder="1" applyAlignment="1">
      <alignment vertical="center"/>
    </xf>
    <xf numFmtId="0" fontId="7" fillId="2" borderId="5" xfId="0" applyFont="1" applyFill="1" applyBorder="1" applyAlignment="1">
      <alignment horizontal="center" vertical="center"/>
    </xf>
    <xf numFmtId="0" fontId="15" fillId="0" borderId="13" xfId="0" applyFont="1" applyFill="1" applyBorder="1" applyAlignment="1">
      <alignment vertical="top" wrapText="1"/>
    </xf>
    <xf numFmtId="0" fontId="15" fillId="0" borderId="6" xfId="0" applyFont="1" applyFill="1" applyBorder="1" applyAlignment="1">
      <alignment vertical="top" wrapText="1"/>
    </xf>
    <xf numFmtId="0" fontId="15" fillId="2" borderId="2" xfId="0" applyFont="1" applyFill="1" applyBorder="1" applyAlignment="1">
      <alignment horizontal="left" vertical="center" wrapText="1"/>
    </xf>
    <xf numFmtId="0" fontId="15" fillId="2" borderId="5" xfId="0" applyFont="1" applyFill="1" applyBorder="1" applyAlignment="1">
      <alignment vertical="top" wrapText="1"/>
    </xf>
    <xf numFmtId="0" fontId="18" fillId="2" borderId="0" xfId="0" applyFont="1" applyFill="1" applyAlignment="1">
      <alignment vertical="center" wrapText="1"/>
    </xf>
    <xf numFmtId="0" fontId="9" fillId="2" borderId="0" xfId="0" applyFont="1" applyFill="1" applyAlignment="1">
      <alignment vertical="center"/>
    </xf>
    <xf numFmtId="0" fontId="27" fillId="2" borderId="0" xfId="0" applyFont="1" applyFill="1" applyAlignment="1">
      <alignment vertical="center"/>
    </xf>
    <xf numFmtId="0" fontId="12" fillId="0" borderId="0" xfId="0" applyFont="1" applyFill="1" applyBorder="1" applyAlignment="1">
      <alignment vertical="center"/>
    </xf>
    <xf numFmtId="0" fontId="18" fillId="0" borderId="0" xfId="0" applyFont="1" applyFill="1" applyBorder="1" applyAlignment="1">
      <alignment vertical="center"/>
    </xf>
    <xf numFmtId="173" fontId="26" fillId="0" borderId="0" xfId="6" applyNumberFormat="1" applyFont="1" applyFill="1" applyBorder="1" applyAlignment="1">
      <alignment horizontal="center" vertical="center"/>
    </xf>
    <xf numFmtId="0" fontId="26" fillId="0" borderId="0" xfId="6" applyNumberFormat="1" applyFont="1" applyFill="1" applyBorder="1" applyAlignment="1">
      <alignment vertical="center"/>
    </xf>
    <xf numFmtId="0" fontId="0" fillId="0" borderId="0" xfId="0" applyFill="1" applyBorder="1"/>
    <xf numFmtId="164" fontId="27" fillId="2" borderId="11" xfId="0" applyNumberFormat="1" applyFont="1" applyFill="1" applyBorder="1" applyAlignment="1">
      <alignment horizontal="left" wrapText="1"/>
    </xf>
    <xf numFmtId="0" fontId="15" fillId="2" borderId="0" xfId="0" applyFont="1" applyFill="1" applyBorder="1" applyAlignment="1">
      <alignment horizontal="left" vertical="top" wrapText="1"/>
    </xf>
    <xf numFmtId="0" fontId="15" fillId="2" borderId="12" xfId="0" applyFont="1" applyFill="1" applyBorder="1" applyAlignment="1">
      <alignment horizontal="left" vertical="top" wrapText="1"/>
    </xf>
    <xf numFmtId="0" fontId="7" fillId="2" borderId="14" xfId="0" applyFont="1" applyFill="1" applyBorder="1" applyAlignment="1">
      <alignment horizontal="center" vertical="center" wrapText="1"/>
    </xf>
    <xf numFmtId="0" fontId="15" fillId="2" borderId="4" xfId="0" applyFont="1" applyFill="1" applyBorder="1" applyAlignment="1">
      <alignment horizontal="left" vertical="top" wrapText="1"/>
    </xf>
    <xf numFmtId="164" fontId="27" fillId="2" borderId="8" xfId="0" applyNumberFormat="1" applyFont="1" applyFill="1" applyBorder="1" applyAlignment="1">
      <alignment horizontal="left" wrapText="1"/>
    </xf>
    <xf numFmtId="0" fontId="15" fillId="2" borderId="3" xfId="0" applyFont="1" applyFill="1" applyBorder="1" applyAlignment="1">
      <alignment horizontal="left" vertical="top" wrapText="1"/>
    </xf>
    <xf numFmtId="0" fontId="7" fillId="2" borderId="7" xfId="0" applyFont="1" applyFill="1" applyBorder="1" applyAlignment="1">
      <alignment horizontal="center" vertical="center" wrapText="1"/>
    </xf>
    <xf numFmtId="0" fontId="12" fillId="2" borderId="0" xfId="0" applyFont="1" applyFill="1" applyBorder="1" applyAlignment="1">
      <alignment vertical="center"/>
    </xf>
    <xf numFmtId="0" fontId="18" fillId="0" borderId="0" xfId="0" applyFont="1" applyFill="1" applyBorder="1" applyAlignment="1">
      <alignment horizontal="center" vertical="center"/>
    </xf>
    <xf numFmtId="164" fontId="9" fillId="2" borderId="0" xfId="0" applyNumberFormat="1" applyFont="1" applyFill="1" applyAlignment="1">
      <alignment horizontal="center"/>
    </xf>
    <xf numFmtId="0" fontId="17" fillId="0" borderId="0" xfId="0" applyFont="1" applyFill="1" applyBorder="1" applyAlignment="1">
      <alignment horizontal="right"/>
    </xf>
    <xf numFmtId="0" fontId="7" fillId="0" borderId="0" xfId="0" applyFont="1" applyFill="1" applyBorder="1" applyAlignment="1">
      <alignment horizontal="center" vertical="center" wrapText="1"/>
    </xf>
    <xf numFmtId="164" fontId="7" fillId="0" borderId="0" xfId="0" applyNumberFormat="1" applyFont="1" applyFill="1" applyBorder="1" applyAlignment="1">
      <alignment horizontal="center" wrapText="1"/>
    </xf>
    <xf numFmtId="0" fontId="26" fillId="0" borderId="0" xfId="6" applyNumberFormat="1" applyFont="1" applyFill="1" applyBorder="1" applyAlignment="1">
      <alignment horizontal="center" vertical="center"/>
    </xf>
    <xf numFmtId="0" fontId="26" fillId="0" borderId="0" xfId="6" applyNumberFormat="1" applyFont="1" applyFill="1" applyBorder="1"/>
    <xf numFmtId="169" fontId="27" fillId="0" borderId="0" xfId="0" applyNumberFormat="1" applyFont="1" applyFill="1" applyBorder="1" applyAlignment="1">
      <alignment vertical="center"/>
    </xf>
    <xf numFmtId="172" fontId="27" fillId="0" borderId="0" xfId="4" applyNumberFormat="1" applyFont="1" applyFill="1" applyBorder="1" applyAlignment="1">
      <alignment horizontal="right" vertical="center"/>
    </xf>
    <xf numFmtId="0" fontId="26" fillId="0" borderId="0" xfId="0" applyFont="1" applyFill="1" applyBorder="1" applyAlignment="1">
      <alignment horizontal="center" vertical="center"/>
    </xf>
    <xf numFmtId="0" fontId="26" fillId="0" borderId="0" xfId="0" applyFont="1" applyFill="1" applyBorder="1" applyAlignment="1">
      <alignment vertical="center"/>
    </xf>
    <xf numFmtId="169" fontId="26" fillId="0" borderId="0" xfId="0" applyNumberFormat="1" applyFont="1" applyFill="1" applyBorder="1" applyAlignment="1">
      <alignment vertical="center"/>
    </xf>
    <xf numFmtId="172" fontId="26" fillId="0" borderId="0" xfId="4" applyNumberFormat="1" applyFont="1" applyFill="1" applyBorder="1" applyAlignment="1">
      <alignment horizontal="right" vertical="center"/>
    </xf>
    <xf numFmtId="0" fontId="16" fillId="0" borderId="0" xfId="0" applyFont="1" applyFill="1" applyBorder="1"/>
    <xf numFmtId="0" fontId="15" fillId="0" borderId="0" xfId="0" applyFont="1" applyFill="1" applyBorder="1" applyAlignment="1">
      <alignment horizontal="left" vertical="top" wrapText="1"/>
    </xf>
    <xf numFmtId="164" fontId="15" fillId="0" borderId="0" xfId="0" applyNumberFormat="1" applyFont="1" applyFill="1" applyBorder="1" applyAlignment="1">
      <alignment vertical="top" wrapText="1"/>
    </xf>
    <xf numFmtId="164" fontId="27" fillId="0" borderId="0" xfId="0" applyNumberFormat="1" applyFont="1" applyFill="1" applyBorder="1" applyAlignment="1">
      <alignment horizontal="left" wrapText="1"/>
    </xf>
    <xf numFmtId="0" fontId="17" fillId="2" borderId="0" xfId="0" applyFont="1" applyFill="1" applyBorder="1" applyAlignment="1">
      <alignment horizontal="left" vertical="center"/>
    </xf>
    <xf numFmtId="0" fontId="16" fillId="2" borderId="0" xfId="6" applyFont="1" applyFill="1" applyBorder="1"/>
    <xf numFmtId="171" fontId="16" fillId="2" borderId="0" xfId="6" applyNumberFormat="1" applyFont="1" applyFill="1" applyBorder="1"/>
    <xf numFmtId="0" fontId="12" fillId="2" borderId="0" xfId="6" applyFont="1" applyFill="1" applyBorder="1" applyAlignment="1"/>
    <xf numFmtId="0" fontId="16" fillId="2" borderId="0" xfId="6" applyFont="1" applyFill="1" applyBorder="1" applyAlignment="1"/>
    <xf numFmtId="167" fontId="16" fillId="2" borderId="0" xfId="6" applyNumberFormat="1" applyFont="1" applyFill="1" applyBorder="1" applyAlignment="1"/>
    <xf numFmtId="3" fontId="16" fillId="2" borderId="0" xfId="6" applyNumberFormat="1" applyFont="1" applyFill="1" applyBorder="1" applyAlignment="1"/>
    <xf numFmtId="3" fontId="16" fillId="2" borderId="0" xfId="1" applyNumberFormat="1" applyFont="1" applyFill="1" applyBorder="1" applyAlignment="1"/>
    <xf numFmtId="0" fontId="21" fillId="2" borderId="0" xfId="6" applyFont="1" applyFill="1" applyBorder="1" applyAlignment="1"/>
    <xf numFmtId="0" fontId="15" fillId="2" borderId="1" xfId="6" applyFont="1" applyFill="1" applyBorder="1" applyAlignment="1">
      <alignment horizontal="left" vertical="top" wrapText="1"/>
    </xf>
    <xf numFmtId="0" fontId="15" fillId="2" borderId="9" xfId="0" applyFont="1" applyFill="1" applyBorder="1" applyAlignment="1">
      <alignment vertical="center" wrapText="1"/>
    </xf>
    <xf numFmtId="0" fontId="22" fillId="2" borderId="0" xfId="6" applyFont="1" applyFill="1" applyBorder="1" applyAlignment="1">
      <alignment horizontal="center" vertical="center" wrapText="1"/>
    </xf>
    <xf numFmtId="0" fontId="20" fillId="2" borderId="0" xfId="6" applyFont="1" applyFill="1" applyBorder="1" applyAlignment="1">
      <alignment horizontal="center" vertical="center" wrapText="1"/>
    </xf>
    <xf numFmtId="167" fontId="9" fillId="2" borderId="5" xfId="6" applyNumberFormat="1" applyFont="1" applyFill="1" applyBorder="1" applyAlignment="1">
      <alignment horizontal="right"/>
    </xf>
    <xf numFmtId="3" fontId="9" fillId="2" borderId="0" xfId="6" applyNumberFormat="1" applyFont="1" applyFill="1" applyBorder="1" applyAlignment="1">
      <alignment horizontal="right"/>
    </xf>
    <xf numFmtId="167" fontId="9" fillId="2" borderId="5" xfId="6" applyNumberFormat="1" applyFont="1" applyFill="1" applyBorder="1" applyAlignment="1">
      <alignment horizontal="right" vertical="center"/>
    </xf>
    <xf numFmtId="3" fontId="9" fillId="2" borderId="0" xfId="6" applyNumberFormat="1" applyFont="1" applyFill="1" applyBorder="1" applyAlignment="1">
      <alignment horizontal="right" vertical="center"/>
    </xf>
    <xf numFmtId="0" fontId="21" fillId="2" borderId="7" xfId="6" applyNumberFormat="1" applyFont="1" applyFill="1" applyBorder="1" applyAlignment="1">
      <alignment horizontal="center"/>
    </xf>
    <xf numFmtId="0" fontId="21" fillId="2" borderId="7" xfId="6" applyNumberFormat="1" applyFont="1" applyFill="1" applyBorder="1" applyAlignment="1">
      <alignment horizontal="left"/>
    </xf>
    <xf numFmtId="170" fontId="21" fillId="2" borderId="7" xfId="6" applyNumberFormat="1" applyFont="1" applyFill="1" applyBorder="1" applyAlignment="1">
      <alignment horizontal="right"/>
    </xf>
    <xf numFmtId="165" fontId="12" fillId="2" borderId="7" xfId="0" applyNumberFormat="1" applyFont="1" applyFill="1" applyBorder="1"/>
    <xf numFmtId="171" fontId="21" fillId="2" borderId="7" xfId="6" applyNumberFormat="1" applyFont="1" applyFill="1" applyBorder="1" applyAlignment="1">
      <alignment horizontal="right"/>
    </xf>
    <xf numFmtId="3" fontId="21" fillId="2" borderId="7" xfId="6" applyNumberFormat="1" applyFont="1" applyFill="1" applyBorder="1" applyAlignment="1">
      <alignment horizontal="right"/>
    </xf>
    <xf numFmtId="0" fontId="21" fillId="2" borderId="0" xfId="6" applyNumberFormat="1" applyFont="1" applyFill="1" applyBorder="1" applyAlignment="1">
      <alignment horizontal="center"/>
    </xf>
    <xf numFmtId="0" fontId="21" fillId="2" borderId="0" xfId="6" applyNumberFormat="1" applyFont="1" applyFill="1" applyBorder="1" applyAlignment="1">
      <alignment horizontal="left"/>
    </xf>
    <xf numFmtId="170" fontId="21" fillId="2" borderId="0" xfId="6" applyNumberFormat="1" applyFont="1" applyFill="1" applyBorder="1" applyAlignment="1">
      <alignment horizontal="right"/>
    </xf>
    <xf numFmtId="165" fontId="12" fillId="2" borderId="0" xfId="0" applyNumberFormat="1" applyFont="1" applyFill="1" applyBorder="1"/>
    <xf numFmtId="171" fontId="21" fillId="2" borderId="0" xfId="6" applyNumberFormat="1" applyFont="1" applyFill="1" applyBorder="1" applyAlignment="1">
      <alignment horizontal="right"/>
    </xf>
    <xf numFmtId="3" fontId="21" fillId="2" borderId="0" xfId="6" applyNumberFormat="1" applyFont="1" applyFill="1" applyBorder="1" applyAlignment="1">
      <alignment horizontal="right"/>
    </xf>
    <xf numFmtId="0" fontId="17" fillId="2" borderId="0" xfId="6" applyFont="1" applyFill="1" applyBorder="1" applyAlignment="1"/>
    <xf numFmtId="3" fontId="31" fillId="2" borderId="0" xfId="1" applyNumberFormat="1" applyFont="1" applyFill="1" applyBorder="1" applyAlignment="1">
      <alignment horizontal="right"/>
    </xf>
    <xf numFmtId="0" fontId="27" fillId="2" borderId="0" xfId="0" applyFont="1" applyFill="1" applyBorder="1"/>
    <xf numFmtId="0" fontId="27" fillId="2" borderId="1" xfId="0" applyFont="1" applyFill="1" applyBorder="1" applyAlignment="1">
      <alignment vertical="top" wrapText="1"/>
    </xf>
    <xf numFmtId="0" fontId="26" fillId="2" borderId="14" xfId="0" applyFont="1" applyFill="1" applyBorder="1" applyAlignment="1">
      <alignment vertical="top" wrapText="1"/>
    </xf>
    <xf numFmtId="0" fontId="26" fillId="2" borderId="0" xfId="0" applyFont="1" applyFill="1" applyBorder="1" applyAlignment="1">
      <alignment horizontal="left" vertical="center" wrapText="1"/>
    </xf>
    <xf numFmtId="0" fontId="26" fillId="2" borderId="0" xfId="0" applyFont="1" applyFill="1" applyBorder="1" applyAlignment="1">
      <alignment horizontal="center" vertical="center" wrapText="1"/>
    </xf>
    <xf numFmtId="0" fontId="26" fillId="2" borderId="0" xfId="0" applyFont="1" applyFill="1" applyBorder="1"/>
    <xf numFmtId="0" fontId="27" fillId="2" borderId="9" xfId="0" applyFont="1" applyFill="1" applyBorder="1" applyAlignment="1">
      <alignment vertical="top" wrapText="1"/>
    </xf>
    <xf numFmtId="173" fontId="7" fillId="2" borderId="0" xfId="0" applyNumberFormat="1" applyFont="1" applyFill="1" applyBorder="1" applyAlignment="1">
      <alignment horizontal="center" vertical="center"/>
    </xf>
    <xf numFmtId="0" fontId="7" fillId="2" borderId="0" xfId="0" applyFont="1" applyFill="1" applyBorder="1" applyAlignment="1">
      <alignment vertical="center"/>
    </xf>
    <xf numFmtId="0" fontId="15" fillId="2" borderId="2" xfId="0" applyFont="1" applyFill="1" applyBorder="1" applyAlignment="1">
      <alignment vertical="top"/>
    </xf>
    <xf numFmtId="0" fontId="15" fillId="2" borderId="12" xfId="0" applyFont="1" applyFill="1" applyBorder="1" applyAlignment="1">
      <alignment vertical="top" wrapText="1"/>
    </xf>
    <xf numFmtId="0" fontId="15" fillId="2" borderId="15" xfId="0" applyFont="1" applyFill="1" applyBorder="1" applyAlignment="1">
      <alignment horizontal="left" vertical="top"/>
    </xf>
    <xf numFmtId="0" fontId="23" fillId="2" borderId="15" xfId="0" applyFont="1" applyFill="1" applyBorder="1" applyAlignment="1">
      <alignment vertical="top"/>
    </xf>
    <xf numFmtId="0" fontId="15" fillId="2" borderId="15" xfId="0" applyFont="1" applyFill="1" applyBorder="1" applyAlignment="1">
      <alignment vertical="top"/>
    </xf>
    <xf numFmtId="0" fontId="15" fillId="2" borderId="13" xfId="0" applyFont="1" applyFill="1" applyBorder="1" applyAlignment="1">
      <alignment vertical="top" wrapText="1"/>
    </xf>
    <xf numFmtId="0" fontId="15" fillId="2" borderId="11" xfId="0" applyFont="1" applyFill="1" applyBorder="1" applyAlignment="1">
      <alignment vertical="top" wrapText="1"/>
    </xf>
    <xf numFmtId="0" fontId="15" fillId="2" borderId="1" xfId="0" applyFont="1" applyFill="1" applyBorder="1" applyAlignment="1">
      <alignment vertical="top" wrapText="1"/>
    </xf>
    <xf numFmtId="3" fontId="0" fillId="2" borderId="7" xfId="0" applyNumberFormat="1" applyFill="1" applyBorder="1"/>
    <xf numFmtId="168" fontId="0" fillId="2" borderId="7" xfId="4" applyNumberFormat="1" applyFont="1" applyFill="1" applyBorder="1"/>
    <xf numFmtId="9" fontId="0" fillId="2" borderId="7" xfId="4" applyFont="1" applyFill="1" applyBorder="1"/>
    <xf numFmtId="0" fontId="15" fillId="2" borderId="13" xfId="0" applyFont="1" applyFill="1" applyBorder="1" applyAlignment="1">
      <alignment horizontal="left" vertical="top" wrapText="1"/>
    </xf>
    <xf numFmtId="0" fontId="26" fillId="2" borderId="0" xfId="0" applyFont="1" applyFill="1" applyBorder="1" applyAlignment="1">
      <alignment horizontal="right" vertical="center" wrapText="1" indent="1"/>
    </xf>
    <xf numFmtId="3" fontId="9" fillId="2" borderId="5" xfId="0" applyNumberFormat="1" applyFont="1" applyFill="1" applyBorder="1" applyAlignment="1">
      <alignment vertical="center"/>
    </xf>
    <xf numFmtId="0" fontId="15" fillId="2" borderId="2" xfId="0" applyFont="1" applyFill="1" applyBorder="1" applyAlignment="1">
      <alignment horizontal="left" vertical="top" wrapText="1"/>
    </xf>
    <xf numFmtId="0" fontId="15" fillId="2" borderId="5" xfId="0" applyFont="1" applyFill="1" applyBorder="1" applyAlignment="1">
      <alignment horizontal="left" vertical="top" wrapText="1"/>
    </xf>
    <xf numFmtId="0" fontId="26" fillId="2" borderId="10" xfId="0" applyFont="1" applyFill="1" applyBorder="1" applyAlignment="1">
      <alignment horizontal="left" vertical="top" wrapText="1"/>
    </xf>
    <xf numFmtId="0" fontId="47" fillId="2" borderId="3" xfId="0" applyFont="1" applyFill="1" applyBorder="1" applyAlignment="1">
      <alignment vertical="top"/>
    </xf>
    <xf numFmtId="0" fontId="27" fillId="2" borderId="10" xfId="0" applyFont="1" applyFill="1" applyBorder="1" applyAlignment="1">
      <alignment vertical="top" wrapText="1"/>
    </xf>
    <xf numFmtId="0" fontId="15" fillId="2" borderId="3" xfId="0" applyFont="1" applyFill="1" applyBorder="1" applyAlignment="1">
      <alignment vertical="top"/>
    </xf>
    <xf numFmtId="0" fontId="27" fillId="2" borderId="14" xfId="0" applyFont="1" applyFill="1" applyBorder="1" applyAlignment="1">
      <alignment vertical="top" wrapText="1"/>
    </xf>
    <xf numFmtId="0" fontId="15" fillId="2" borderId="0" xfId="0" applyFont="1" applyFill="1" applyBorder="1" applyAlignment="1">
      <alignment vertical="top" wrapText="1"/>
    </xf>
    <xf numFmtId="0" fontId="15" fillId="2" borderId="15" xfId="0" applyFont="1" applyFill="1" applyBorder="1" applyAlignment="1">
      <alignment vertical="top" wrapText="1"/>
    </xf>
    <xf numFmtId="164" fontId="17" fillId="0" borderId="0" xfId="0" applyNumberFormat="1" applyFont="1" applyFill="1" applyAlignment="1">
      <alignment horizontal="right"/>
    </xf>
    <xf numFmtId="0" fontId="21" fillId="2" borderId="0" xfId="0" applyFont="1" applyFill="1" applyBorder="1"/>
    <xf numFmtId="0" fontId="18" fillId="2" borderId="0" xfId="0" applyFont="1" applyFill="1" applyBorder="1" applyAlignment="1">
      <alignment horizontal="center" wrapText="1"/>
    </xf>
    <xf numFmtId="0" fontId="22" fillId="2" borderId="0" xfId="0" applyFont="1" applyFill="1" applyBorder="1" applyAlignment="1">
      <alignment horizontal="center" vertical="center" wrapText="1"/>
    </xf>
    <xf numFmtId="16" fontId="20" fillId="2" borderId="0" xfId="0" applyNumberFormat="1" applyFont="1" applyFill="1" applyBorder="1" applyAlignment="1">
      <alignment horizontal="center" vertical="center" wrapText="1"/>
    </xf>
    <xf numFmtId="0" fontId="23" fillId="2" borderId="15" xfId="0" applyFont="1" applyFill="1" applyBorder="1" applyAlignment="1">
      <alignment horizontal="left" vertical="top"/>
    </xf>
    <xf numFmtId="0" fontId="15" fillId="2" borderId="14" xfId="0" applyFont="1" applyFill="1" applyBorder="1" applyAlignment="1">
      <alignment vertical="top" wrapText="1"/>
    </xf>
    <xf numFmtId="0" fontId="15" fillId="2" borderId="3" xfId="0" applyFont="1" applyFill="1" applyBorder="1" applyAlignment="1">
      <alignment horizontal="left" vertical="top"/>
    </xf>
    <xf numFmtId="0" fontId="15" fillId="2" borderId="0" xfId="0" applyFont="1" applyFill="1" applyBorder="1" applyAlignment="1">
      <alignment horizontal="left" vertical="top"/>
    </xf>
    <xf numFmtId="0" fontId="23" fillId="2" borderId="3" xfId="0" applyFont="1" applyFill="1" applyBorder="1" applyAlignment="1">
      <alignment horizontal="left" vertical="top"/>
    </xf>
    <xf numFmtId="0" fontId="15" fillId="2" borderId="10" xfId="0" applyFont="1" applyFill="1" applyBorder="1" applyAlignment="1">
      <alignment vertical="top" wrapText="1"/>
    </xf>
    <xf numFmtId="0" fontId="15" fillId="2" borderId="0" xfId="0" applyFont="1" applyFill="1" applyBorder="1" applyAlignment="1">
      <alignment vertical="top"/>
    </xf>
    <xf numFmtId="0" fontId="23" fillId="2" borderId="0" xfId="0" applyFont="1" applyFill="1" applyBorder="1" applyAlignment="1">
      <alignment vertical="top"/>
    </xf>
    <xf numFmtId="0" fontId="27" fillId="2" borderId="1" xfId="0" applyFont="1" applyFill="1" applyBorder="1" applyAlignment="1">
      <alignment horizontal="left" vertical="top" wrapText="1"/>
    </xf>
    <xf numFmtId="0" fontId="7" fillId="2" borderId="7" xfId="0" applyFont="1" applyFill="1" applyBorder="1" applyAlignment="1">
      <alignment horizontal="center"/>
    </xf>
    <xf numFmtId="0" fontId="15" fillId="2" borderId="12" xfId="0" applyFont="1" applyFill="1" applyBorder="1" applyAlignment="1">
      <alignment horizontal="left" vertical="top"/>
    </xf>
    <xf numFmtId="0" fontId="7" fillId="2" borderId="14" xfId="0" applyFont="1" applyFill="1" applyBorder="1" applyAlignment="1">
      <alignment horizontal="center"/>
    </xf>
    <xf numFmtId="0" fontId="15" fillId="2" borderId="9" xfId="0" applyFont="1" applyFill="1" applyBorder="1" applyAlignment="1">
      <alignment vertical="top" wrapText="1"/>
    </xf>
    <xf numFmtId="0" fontId="27" fillId="2" borderId="9" xfId="0" applyFont="1" applyFill="1" applyBorder="1" applyAlignment="1">
      <alignment horizontal="left" vertical="top" wrapText="1"/>
    </xf>
    <xf numFmtId="0" fontId="27" fillId="2" borderId="14" xfId="0" applyFont="1" applyFill="1" applyBorder="1" applyAlignment="1">
      <alignment horizontal="left" vertical="top" wrapText="1"/>
    </xf>
    <xf numFmtId="0" fontId="15" fillId="2" borderId="2" xfId="0" applyFont="1" applyFill="1" applyBorder="1" applyAlignment="1">
      <alignment vertical="top" wrapText="1"/>
    </xf>
    <xf numFmtId="0" fontId="15" fillId="2" borderId="2" xfId="0" applyFont="1" applyFill="1" applyBorder="1" applyAlignment="1">
      <alignment horizontal="left" vertical="top"/>
    </xf>
    <xf numFmtId="3" fontId="9" fillId="2" borderId="0" xfId="0" applyNumberFormat="1" applyFont="1" applyFill="1" applyBorder="1" applyAlignment="1">
      <alignment horizontal="right"/>
    </xf>
    <xf numFmtId="0" fontId="7" fillId="2" borderId="7" xfId="0" applyFont="1" applyFill="1" applyBorder="1"/>
    <xf numFmtId="3" fontId="7" fillId="2" borderId="7" xfId="0" applyNumberFormat="1" applyFont="1" applyFill="1" applyBorder="1"/>
    <xf numFmtId="168" fontId="7" fillId="2" borderId="7" xfId="4" applyNumberFormat="1" applyFont="1" applyFill="1" applyBorder="1" applyAlignment="1">
      <alignment horizontal="right"/>
    </xf>
    <xf numFmtId="0" fontId="15" fillId="2" borderId="5" xfId="0" applyFont="1" applyFill="1" applyBorder="1" applyAlignment="1">
      <alignment horizontal="left" vertical="top"/>
    </xf>
    <xf numFmtId="0" fontId="18" fillId="2" borderId="0" xfId="0" applyFont="1" applyFill="1" applyAlignment="1">
      <alignment horizontal="center" wrapText="1"/>
    </xf>
    <xf numFmtId="0" fontId="18" fillId="2" borderId="5" xfId="0" applyFont="1" applyFill="1" applyBorder="1" applyAlignment="1">
      <alignment horizontal="center" wrapText="1"/>
    </xf>
    <xf numFmtId="164" fontId="17" fillId="2" borderId="0" xfId="0" applyNumberFormat="1" applyFont="1" applyFill="1" applyAlignment="1">
      <alignment horizontal="right"/>
    </xf>
    <xf numFmtId="16" fontId="22" fillId="2" borderId="0" xfId="0" applyNumberFormat="1" applyFont="1" applyFill="1" applyBorder="1" applyAlignment="1">
      <alignment horizontal="center" vertical="center" wrapText="1"/>
    </xf>
    <xf numFmtId="17" fontId="20" fillId="2" borderId="0" xfId="0" applyNumberFormat="1" applyFont="1" applyFill="1" applyBorder="1" applyAlignment="1">
      <alignment horizontal="center" vertical="center" wrapText="1"/>
    </xf>
    <xf numFmtId="3" fontId="27" fillId="2" borderId="0" xfId="0" applyNumberFormat="1" applyFont="1" applyFill="1" applyBorder="1"/>
    <xf numFmtId="0" fontId="15" fillId="0" borderId="0" xfId="0" applyFont="1" applyFill="1" applyAlignment="1">
      <alignment horizontal="center" vertical="center" wrapText="1"/>
    </xf>
    <xf numFmtId="3" fontId="23" fillId="2" borderId="0" xfId="0" applyNumberFormat="1" applyFont="1" applyFill="1" applyAlignment="1">
      <alignment vertical="center"/>
    </xf>
    <xf numFmtId="0" fontId="27" fillId="2" borderId="0" xfId="0" applyFont="1" applyFill="1"/>
    <xf numFmtId="0" fontId="7" fillId="0" borderId="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6" xfId="0" applyFont="1" applyFill="1" applyBorder="1" applyAlignment="1">
      <alignment horizontal="left" vertical="top" wrapText="1"/>
    </xf>
    <xf numFmtId="0" fontId="27" fillId="0" borderId="1"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7" fillId="2" borderId="9" xfId="0" applyFont="1" applyFill="1" applyBorder="1" applyAlignment="1">
      <alignment horizontal="left" vertical="top" wrapText="1"/>
    </xf>
    <xf numFmtId="0" fontId="15" fillId="0" borderId="6" xfId="0" applyFont="1" applyBorder="1" applyAlignment="1">
      <alignment horizontal="left" vertical="top"/>
    </xf>
    <xf numFmtId="0" fontId="7" fillId="2" borderId="9" xfId="0" applyFont="1" applyFill="1" applyBorder="1" applyAlignment="1">
      <alignment horizontal="center"/>
    </xf>
    <xf numFmtId="0" fontId="15" fillId="0" borderId="13" xfId="0" applyFont="1" applyBorder="1" applyAlignment="1">
      <alignment horizontal="left" vertical="top"/>
    </xf>
    <xf numFmtId="1" fontId="15" fillId="2" borderId="10" xfId="0" applyNumberFormat="1" applyFont="1" applyFill="1" applyBorder="1" applyAlignment="1">
      <alignment horizontal="left" vertical="top" wrapText="1"/>
    </xf>
    <xf numFmtId="0" fontId="39" fillId="2" borderId="0" xfId="8" applyFont="1" applyFill="1" applyBorder="1" applyAlignment="1">
      <alignment horizontal="left" vertical="top"/>
    </xf>
    <xf numFmtId="0" fontId="39" fillId="2" borderId="0" xfId="8" applyFont="1" applyFill="1" applyBorder="1"/>
    <xf numFmtId="0" fontId="35" fillId="2" borderId="0" xfId="8" applyFill="1" applyBorder="1"/>
    <xf numFmtId="0" fontId="15" fillId="2" borderId="8" xfId="0" applyFont="1" applyFill="1" applyBorder="1"/>
    <xf numFmtId="0" fontId="0" fillId="2" borderId="11" xfId="0" applyFill="1" applyBorder="1"/>
    <xf numFmtId="0" fontId="48" fillId="2" borderId="13" xfId="8" applyFont="1" applyFill="1" applyBorder="1" applyAlignment="1">
      <alignment horizontal="left" vertical="top" wrapText="1"/>
    </xf>
    <xf numFmtId="0" fontId="0" fillId="2" borderId="6" xfId="0" applyFill="1" applyBorder="1"/>
    <xf numFmtId="0" fontId="41" fillId="2" borderId="13" xfId="8" applyFont="1" applyFill="1" applyBorder="1"/>
    <xf numFmtId="0" fontId="0" fillId="2" borderId="9" xfId="0" applyFill="1" applyBorder="1"/>
    <xf numFmtId="0" fontId="41" fillId="2" borderId="14" xfId="8" applyFont="1" applyFill="1" applyBorder="1"/>
    <xf numFmtId="0" fontId="41" fillId="2" borderId="0" xfId="8" applyFont="1" applyFill="1" applyBorder="1"/>
    <xf numFmtId="3" fontId="9" fillId="2" borderId="0" xfId="8" applyNumberFormat="1" applyFont="1" applyFill="1" applyBorder="1" applyAlignment="1">
      <alignment vertical="center"/>
    </xf>
    <xf numFmtId="0" fontId="40" fillId="2" borderId="0" xfId="8" applyFont="1" applyFill="1" applyBorder="1"/>
    <xf numFmtId="0" fontId="40" fillId="2" borderId="0" xfId="8" applyFont="1" applyFill="1" applyBorder="1" applyAlignment="1">
      <alignment horizontal="right"/>
    </xf>
    <xf numFmtId="165" fontId="9" fillId="2" borderId="0" xfId="7" applyNumberFormat="1" applyFont="1" applyFill="1" applyBorder="1" applyAlignment="1">
      <alignment horizontal="right" vertical="center" wrapText="1"/>
    </xf>
    <xf numFmtId="165" fontId="9" fillId="2" borderId="0" xfId="7" applyNumberFormat="1" applyFont="1" applyFill="1" applyBorder="1" applyAlignment="1">
      <alignment horizontal="right" vertical="center"/>
    </xf>
    <xf numFmtId="0" fontId="7" fillId="2" borderId="0" xfId="8" applyFont="1" applyFill="1" applyBorder="1"/>
    <xf numFmtId="3" fontId="7" fillId="2" borderId="0" xfId="8" applyNumberFormat="1" applyFont="1" applyFill="1" applyBorder="1" applyAlignment="1">
      <alignment horizontal="right" vertical="center"/>
    </xf>
    <xf numFmtId="165" fontId="9" fillId="2" borderId="5" xfId="7" applyNumberFormat="1" applyFont="1" applyFill="1" applyBorder="1" applyAlignment="1">
      <alignment horizontal="right" vertical="center" wrapText="1"/>
    </xf>
    <xf numFmtId="165" fontId="9" fillId="2" borderId="5" xfId="7" applyNumberFormat="1" applyFont="1" applyFill="1" applyBorder="1" applyAlignment="1">
      <alignment horizontal="right" vertical="center"/>
    </xf>
    <xf numFmtId="3" fontId="9" fillId="2" borderId="5" xfId="8" applyNumberFormat="1" applyFont="1" applyFill="1" applyBorder="1" applyAlignment="1">
      <alignment vertical="center"/>
    </xf>
    <xf numFmtId="3" fontId="7" fillId="2" borderId="5" xfId="8" applyNumberFormat="1" applyFont="1" applyFill="1" applyBorder="1" applyAlignment="1">
      <alignment horizontal="right" vertical="center"/>
    </xf>
    <xf numFmtId="165" fontId="9" fillId="2" borderId="0" xfId="7" applyNumberFormat="1" applyFont="1" applyFill="1" applyBorder="1" applyAlignment="1">
      <alignment horizontal="right" vertical="center" wrapText="1" indent="1"/>
    </xf>
    <xf numFmtId="0" fontId="7" fillId="2" borderId="3" xfId="0" applyFont="1" applyFill="1" applyBorder="1"/>
    <xf numFmtId="0" fontId="41" fillId="2" borderId="5" xfId="8" applyFont="1" applyFill="1" applyBorder="1" applyAlignment="1">
      <alignment horizontal="left" vertical="top"/>
    </xf>
    <xf numFmtId="0" fontId="0" fillId="2" borderId="5" xfId="0" applyFill="1" applyBorder="1"/>
    <xf numFmtId="0" fontId="0" fillId="2" borderId="10" xfId="0" applyFill="1" applyBorder="1"/>
    <xf numFmtId="0" fontId="43" fillId="2" borderId="1" xfId="8" applyFont="1" applyFill="1" applyBorder="1" applyAlignment="1">
      <alignment horizontal="left"/>
    </xf>
    <xf numFmtId="0" fontId="43" fillId="2" borderId="8" xfId="8" applyFont="1" applyFill="1" applyBorder="1" applyAlignment="1">
      <alignment horizontal="left"/>
    </xf>
    <xf numFmtId="0" fontId="35" fillId="2" borderId="0" xfId="8" applyFill="1"/>
    <xf numFmtId="0" fontId="35" fillId="2" borderId="0" xfId="8" applyFont="1" applyFill="1" applyBorder="1"/>
    <xf numFmtId="0" fontId="48" fillId="2" borderId="4" xfId="8" applyFont="1" applyFill="1" applyBorder="1" applyAlignment="1">
      <alignment horizontal="left" vertical="top"/>
    </xf>
    <xf numFmtId="0" fontId="48" fillId="2" borderId="12" xfId="8" applyFont="1" applyFill="1" applyBorder="1" applyAlignment="1">
      <alignment vertical="top"/>
    </xf>
    <xf numFmtId="0" fontId="48" fillId="2" borderId="8" xfId="8" applyFont="1" applyFill="1" applyBorder="1" applyAlignment="1">
      <alignment horizontal="left" vertical="top"/>
    </xf>
    <xf numFmtId="0" fontId="49" fillId="2" borderId="15" xfId="8" applyFont="1" applyFill="1" applyBorder="1" applyAlignment="1">
      <alignment horizontal="left"/>
    </xf>
    <xf numFmtId="0" fontId="49" fillId="2" borderId="11" xfId="8" applyFont="1" applyFill="1" applyBorder="1" applyAlignment="1">
      <alignment horizontal="left"/>
    </xf>
    <xf numFmtId="0" fontId="48" fillId="2" borderId="3" xfId="8" applyFont="1" applyFill="1" applyBorder="1" applyAlignment="1">
      <alignment horizontal="left" vertical="top"/>
    </xf>
    <xf numFmtId="0" fontId="48" fillId="2" borderId="6" xfId="8" applyFont="1" applyFill="1" applyBorder="1" applyAlignment="1">
      <alignment horizontal="left" vertical="top" wrapText="1"/>
    </xf>
    <xf numFmtId="0" fontId="48" fillId="2" borderId="5" xfId="8" applyFont="1" applyFill="1" applyBorder="1" applyAlignment="1">
      <alignment horizontal="left" vertical="top" wrapText="1"/>
    </xf>
    <xf numFmtId="0" fontId="35" fillId="2" borderId="6" xfId="8" applyFill="1" applyBorder="1" applyAlignment="1">
      <alignment horizontal="left" vertical="top"/>
    </xf>
    <xf numFmtId="0" fontId="35" fillId="2" borderId="13" xfId="8" applyFill="1" applyBorder="1"/>
    <xf numFmtId="0" fontId="35" fillId="2" borderId="5" xfId="8" applyFill="1" applyBorder="1"/>
    <xf numFmtId="0" fontId="41" fillId="2" borderId="9" xfId="8" applyFont="1" applyFill="1" applyBorder="1" applyAlignment="1">
      <alignment horizontal="left" vertical="top"/>
    </xf>
    <xf numFmtId="0" fontId="43" fillId="2" borderId="1" xfId="8" applyFont="1" applyFill="1" applyBorder="1" applyAlignment="1">
      <alignment vertical="top" wrapText="1"/>
    </xf>
    <xf numFmtId="0" fontId="41" fillId="2" borderId="10" xfId="8" applyFont="1" applyFill="1" applyBorder="1"/>
    <xf numFmtId="0" fontId="35" fillId="2" borderId="7" xfId="8" applyFill="1" applyBorder="1"/>
    <xf numFmtId="168" fontId="35" fillId="2" borderId="7" xfId="4" applyNumberFormat="1" applyFont="1" applyFill="1" applyBorder="1"/>
    <xf numFmtId="3" fontId="35" fillId="2" borderId="7" xfId="8" applyNumberFormat="1" applyFill="1" applyBorder="1"/>
    <xf numFmtId="3" fontId="9" fillId="2" borderId="0" xfId="8" applyNumberFormat="1" applyFont="1" applyFill="1" applyBorder="1" applyAlignment="1">
      <alignment horizontal="right" vertical="center" indent="1"/>
    </xf>
    <xf numFmtId="0" fontId="9" fillId="0" borderId="0" xfId="5" applyFill="1" applyBorder="1"/>
    <xf numFmtId="0" fontId="48" fillId="2" borderId="15" xfId="8" applyFont="1" applyFill="1" applyBorder="1" applyAlignment="1">
      <alignment horizontal="left" vertical="top" textRotation="90" wrapText="1"/>
    </xf>
    <xf numFmtId="0" fontId="9" fillId="2" borderId="0" xfId="5" applyFill="1" applyBorder="1"/>
    <xf numFmtId="0" fontId="15" fillId="2" borderId="8" xfId="5" applyFont="1" applyFill="1" applyBorder="1" applyAlignment="1">
      <alignment horizontal="left" vertical="top"/>
    </xf>
    <xf numFmtId="0" fontId="15" fillId="2" borderId="15" xfId="5" applyFont="1" applyFill="1" applyBorder="1" applyAlignment="1">
      <alignment horizontal="left" vertical="top"/>
    </xf>
    <xf numFmtId="0" fontId="9" fillId="2" borderId="0" xfId="5" applyFill="1"/>
    <xf numFmtId="0" fontId="48" fillId="2" borderId="1" xfId="8" applyFont="1" applyFill="1" applyBorder="1" applyAlignment="1">
      <alignment horizontal="left" vertical="top"/>
    </xf>
    <xf numFmtId="0" fontId="41" fillId="2" borderId="0" xfId="8" applyFont="1" applyFill="1" applyBorder="1" applyAlignment="1">
      <alignment horizontal="center"/>
    </xf>
    <xf numFmtId="3" fontId="9" fillId="2" borderId="0" xfId="5" applyNumberFormat="1" applyFont="1" applyFill="1" applyBorder="1" applyAlignment="1">
      <alignment horizontal="right"/>
    </xf>
    <xf numFmtId="0" fontId="7" fillId="2" borderId="0" xfId="5" applyFont="1" applyFill="1" applyBorder="1"/>
    <xf numFmtId="0" fontId="9" fillId="2" borderId="7" xfId="5" applyFill="1" applyBorder="1"/>
    <xf numFmtId="0" fontId="48" fillId="2" borderId="11" xfId="8" applyFont="1" applyFill="1" applyBorder="1" applyAlignment="1">
      <alignment horizontal="left" vertical="top"/>
    </xf>
    <xf numFmtId="0" fontId="43" fillId="2" borderId="11" xfId="8" applyFont="1" applyFill="1" applyBorder="1" applyAlignment="1">
      <alignment horizontal="left"/>
    </xf>
    <xf numFmtId="0" fontId="41" fillId="2" borderId="4" xfId="8" applyFont="1" applyFill="1" applyBorder="1" applyAlignment="1">
      <alignment horizontal="left"/>
    </xf>
    <xf numFmtId="0" fontId="9" fillId="2" borderId="6" xfId="5" applyFill="1" applyBorder="1"/>
    <xf numFmtId="0" fontId="41" fillId="2" borderId="9" xfId="8" applyFont="1" applyFill="1" applyBorder="1"/>
    <xf numFmtId="0" fontId="42" fillId="2" borderId="6" xfId="8" applyFont="1" applyFill="1" applyBorder="1" applyAlignment="1">
      <alignment horizontal="left" vertical="top" wrapText="1"/>
    </xf>
    <xf numFmtId="3" fontId="9" fillId="2" borderId="0" xfId="5" applyNumberFormat="1" applyFont="1" applyFill="1" applyBorder="1"/>
    <xf numFmtId="0" fontId="48" fillId="2" borderId="0" xfId="8" applyNumberFormat="1" applyFont="1" applyFill="1" applyBorder="1" applyAlignment="1">
      <alignment horizontal="left" vertical="top"/>
    </xf>
    <xf numFmtId="0" fontId="15" fillId="2" borderId="4" xfId="5" applyFont="1" applyFill="1" applyBorder="1" applyAlignment="1"/>
    <xf numFmtId="0" fontId="48" fillId="2" borderId="6" xfId="8" applyFont="1" applyFill="1" applyBorder="1" applyAlignment="1">
      <alignment wrapText="1"/>
    </xf>
    <xf numFmtId="0" fontId="48" fillId="2" borderId="6" xfId="8" applyNumberFormat="1" applyFont="1" applyFill="1" applyBorder="1" applyAlignment="1">
      <alignment horizontal="left" vertical="top"/>
    </xf>
    <xf numFmtId="0" fontId="15" fillId="2" borderId="12" xfId="5" applyFont="1" applyFill="1" applyBorder="1" applyAlignment="1">
      <alignment horizontal="left" vertical="top"/>
    </xf>
    <xf numFmtId="0" fontId="48" fillId="2" borderId="13" xfId="8" applyNumberFormat="1" applyFont="1" applyFill="1" applyBorder="1" applyAlignment="1">
      <alignment horizontal="left" vertical="top"/>
    </xf>
    <xf numFmtId="0" fontId="48" fillId="2" borderId="1" xfId="8" applyNumberFormat="1" applyFont="1" applyFill="1" applyBorder="1" applyAlignment="1">
      <alignment horizontal="left" vertical="top"/>
    </xf>
    <xf numFmtId="0" fontId="48" fillId="2" borderId="1" xfId="8" applyNumberFormat="1" applyFont="1" applyFill="1" applyBorder="1" applyAlignment="1">
      <alignment horizontal="left" vertical="top" wrapText="1"/>
    </xf>
    <xf numFmtId="0" fontId="9" fillId="2" borderId="0" xfId="11" applyFont="1" applyFill="1"/>
    <xf numFmtId="0" fontId="12" fillId="2" borderId="0" xfId="10" applyNumberFormat="1" applyFont="1" applyFill="1" applyBorder="1"/>
    <xf numFmtId="0" fontId="9" fillId="2" borderId="0" xfId="10" applyNumberFormat="1" applyFont="1" applyFill="1" applyBorder="1"/>
    <xf numFmtId="0" fontId="9" fillId="2" borderId="0" xfId="10" applyFont="1" applyFill="1" applyBorder="1"/>
    <xf numFmtId="0" fontId="15" fillId="2" borderId="1" xfId="15" applyFont="1" applyFill="1" applyBorder="1" applyAlignment="1">
      <alignment horizontal="left" vertical="top" wrapText="1"/>
    </xf>
    <xf numFmtId="0" fontId="7" fillId="2" borderId="0" xfId="15" applyFont="1" applyFill="1" applyBorder="1" applyAlignment="1">
      <alignment horizontal="center" vertical="center" wrapText="1"/>
    </xf>
    <xf numFmtId="0" fontId="20" fillId="2" borderId="0" xfId="10" applyNumberFormat="1" applyFont="1" applyFill="1" applyBorder="1" applyAlignment="1">
      <alignment horizontal="center" vertical="center" wrapText="1"/>
    </xf>
    <xf numFmtId="0" fontId="7" fillId="2" borderId="0" xfId="7" applyFont="1" applyFill="1" applyBorder="1" applyAlignment="1">
      <alignment horizontal="center"/>
    </xf>
    <xf numFmtId="3" fontId="9" fillId="2" borderId="0" xfId="15" applyNumberFormat="1" applyFont="1" applyFill="1" applyBorder="1" applyAlignment="1">
      <alignment vertical="center"/>
    </xf>
    <xf numFmtId="3" fontId="7" fillId="2" borderId="0" xfId="15" applyNumberFormat="1" applyFont="1" applyFill="1" applyBorder="1" applyAlignment="1">
      <alignment vertical="center"/>
    </xf>
    <xf numFmtId="0" fontId="7" fillId="2" borderId="0" xfId="15" applyFont="1" applyFill="1" applyBorder="1" applyAlignment="1">
      <alignment vertical="center"/>
    </xf>
    <xf numFmtId="173" fontId="7" fillId="2" borderId="0" xfId="15" applyNumberFormat="1" applyFont="1" applyFill="1" applyBorder="1" applyAlignment="1">
      <alignment horizontal="center" vertical="center"/>
    </xf>
    <xf numFmtId="0" fontId="7" fillId="2" borderId="0" xfId="15" applyFont="1" applyFill="1" applyBorder="1" applyAlignment="1">
      <alignment horizontal="right" vertical="center"/>
    </xf>
    <xf numFmtId="0" fontId="20" fillId="2" borderId="0" xfId="15" applyFont="1" applyFill="1" applyBorder="1"/>
    <xf numFmtId="0" fontId="9" fillId="2" borderId="0" xfId="11" applyFont="1" applyFill="1" applyBorder="1"/>
    <xf numFmtId="3" fontId="9" fillId="2" borderId="0" xfId="11" applyNumberFormat="1" applyFont="1" applyFill="1" applyBorder="1"/>
    <xf numFmtId="0" fontId="17" fillId="2" borderId="0" xfId="15" applyFont="1" applyFill="1" applyBorder="1"/>
    <xf numFmtId="0" fontId="17" fillId="2" borderId="7" xfId="15" applyFont="1" applyFill="1" applyBorder="1"/>
    <xf numFmtId="0" fontId="9" fillId="2" borderId="7" xfId="11" applyFont="1" applyFill="1" applyBorder="1"/>
    <xf numFmtId="0" fontId="17" fillId="2" borderId="0" xfId="10" applyNumberFormat="1" applyFont="1" applyFill="1" applyBorder="1"/>
    <xf numFmtId="3" fontId="9" fillId="2" borderId="5" xfId="15" applyNumberFormat="1" applyFont="1" applyFill="1" applyBorder="1" applyAlignment="1">
      <alignment vertical="center"/>
    </xf>
    <xf numFmtId="3" fontId="7" fillId="2" borderId="5" xfId="15" applyNumberFormat="1" applyFont="1" applyFill="1" applyBorder="1" applyAlignment="1">
      <alignment vertical="center"/>
    </xf>
    <xf numFmtId="3" fontId="9" fillId="2" borderId="5" xfId="5" applyNumberFormat="1" applyFont="1" applyFill="1" applyBorder="1" applyAlignment="1">
      <alignment horizontal="right"/>
    </xf>
    <xf numFmtId="3" fontId="9" fillId="2" borderId="5" xfId="5" applyNumberFormat="1" applyFont="1" applyFill="1" applyBorder="1"/>
    <xf numFmtId="0" fontId="38" fillId="2" borderId="0" xfId="9" applyFill="1" applyBorder="1"/>
    <xf numFmtId="0" fontId="38" fillId="2" borderId="0" xfId="9" applyFill="1" applyBorder="1" applyAlignment="1">
      <alignment horizontal="center"/>
    </xf>
    <xf numFmtId="0" fontId="39" fillId="2" borderId="0" xfId="9" applyFont="1" applyFill="1" applyBorder="1"/>
    <xf numFmtId="0" fontId="40" fillId="2" borderId="0" xfId="9" applyFont="1" applyFill="1" applyBorder="1"/>
    <xf numFmtId="0" fontId="41" fillId="2" borderId="0" xfId="9" applyFont="1" applyFill="1" applyBorder="1" applyAlignment="1">
      <alignment horizontal="center" vertical="center" wrapText="1"/>
    </xf>
    <xf numFmtId="174" fontId="38" fillId="2" borderId="0" xfId="9" applyNumberFormat="1" applyFill="1" applyBorder="1" applyAlignment="1">
      <alignment horizontal="center"/>
    </xf>
    <xf numFmtId="174" fontId="38" fillId="2" borderId="0" xfId="9" applyNumberFormat="1" applyFill="1" applyBorder="1"/>
    <xf numFmtId="0" fontId="41" fillId="2" borderId="0" xfId="9" applyFont="1" applyFill="1" applyBorder="1"/>
    <xf numFmtId="0" fontId="41" fillId="2" borderId="0" xfId="9" applyFont="1" applyFill="1" applyBorder="1" applyAlignment="1">
      <alignment horizontal="center"/>
    </xf>
    <xf numFmtId="0" fontId="41" fillId="2" borderId="1" xfId="9" applyFont="1" applyFill="1" applyBorder="1" applyAlignment="1">
      <alignment horizontal="left" vertical="top" wrapText="1"/>
    </xf>
    <xf numFmtId="0" fontId="48" fillId="2" borderId="1" xfId="9" applyFont="1" applyFill="1" applyBorder="1" applyAlignment="1">
      <alignment horizontal="left" vertical="top" wrapText="1"/>
    </xf>
    <xf numFmtId="0" fontId="38" fillId="2" borderId="0" xfId="9" applyFill="1"/>
    <xf numFmtId="0" fontId="0" fillId="2" borderId="0" xfId="0" applyFill="1" applyAlignment="1">
      <alignment vertical="center"/>
    </xf>
    <xf numFmtId="0" fontId="0" fillId="2" borderId="0" xfId="0" applyFill="1" applyBorder="1" applyAlignment="1">
      <alignment vertical="center"/>
    </xf>
    <xf numFmtId="0" fontId="9" fillId="2" borderId="0" xfId="13" applyFont="1" applyFill="1" applyBorder="1"/>
    <xf numFmtId="0" fontId="33" fillId="2" borderId="0" xfId="13" applyFont="1" applyFill="1" applyBorder="1" applyAlignment="1">
      <alignment horizontal="right"/>
    </xf>
    <xf numFmtId="0" fontId="9" fillId="2" borderId="0" xfId="13" applyFont="1" applyFill="1"/>
    <xf numFmtId="0" fontId="33" fillId="2" borderId="0" xfId="13" applyFont="1" applyFill="1" applyBorder="1" applyAlignment="1">
      <alignment horizontal="centerContinuous"/>
    </xf>
    <xf numFmtId="0" fontId="9" fillId="2" borderId="0" xfId="13" applyFont="1" applyFill="1" applyBorder="1" applyAlignment="1">
      <alignment horizontal="centerContinuous"/>
    </xf>
    <xf numFmtId="0" fontId="37" fillId="2" borderId="0" xfId="13" applyFont="1" applyFill="1" applyBorder="1" applyAlignment="1">
      <alignment horizontal="centerContinuous"/>
    </xf>
    <xf numFmtId="0" fontId="18" fillId="2" borderId="0" xfId="0" applyFont="1" applyFill="1" applyAlignment="1">
      <alignment horizontal="centerContinuous"/>
    </xf>
    <xf numFmtId="173" fontId="20" fillId="2" borderId="0" xfId="0" applyNumberFormat="1" applyFont="1" applyFill="1" applyBorder="1" applyAlignment="1">
      <alignment vertical="center"/>
    </xf>
    <xf numFmtId="0" fontId="20" fillId="2" borderId="0" xfId="0" applyFont="1" applyFill="1" applyBorder="1" applyAlignment="1">
      <alignment vertical="center"/>
    </xf>
    <xf numFmtId="0" fontId="17" fillId="2" borderId="0" xfId="0" applyFont="1" applyFill="1" applyBorder="1" applyAlignment="1">
      <alignment horizontal="center" vertical="center"/>
    </xf>
    <xf numFmtId="0" fontId="17" fillId="2" borderId="0" xfId="0" applyFont="1" applyFill="1" applyBorder="1" applyAlignment="1">
      <alignment vertical="center"/>
    </xf>
    <xf numFmtId="0" fontId="32" fillId="2" borderId="0" xfId="0" applyFont="1" applyFill="1" applyAlignment="1">
      <alignment horizontal="left"/>
    </xf>
    <xf numFmtId="0" fontId="7" fillId="2" borderId="0" xfId="0" applyFont="1" applyFill="1" applyAlignment="1">
      <alignment horizontal="centerContinuous"/>
    </xf>
    <xf numFmtId="0" fontId="7" fillId="2" borderId="0" xfId="0" applyFont="1" applyFill="1"/>
    <xf numFmtId="3" fontId="9" fillId="2" borderId="5" xfId="0" applyNumberFormat="1" applyFont="1" applyFill="1" applyBorder="1" applyAlignment="1">
      <alignment horizontal="right"/>
    </xf>
    <xf numFmtId="0" fontId="9" fillId="0" borderId="0" xfId="0" applyFont="1" applyFill="1" applyBorder="1" applyAlignment="1">
      <alignment horizontal="center" vertical="center" wrapText="1"/>
    </xf>
    <xf numFmtId="0" fontId="12" fillId="2" borderId="0" xfId="0" applyFont="1" applyFill="1"/>
    <xf numFmtId="0" fontId="12" fillId="2" borderId="7" xfId="0" applyFont="1" applyFill="1" applyBorder="1"/>
    <xf numFmtId="0" fontId="15" fillId="2" borderId="0" xfId="0" applyFont="1" applyFill="1"/>
    <xf numFmtId="6" fontId="27" fillId="2" borderId="0" xfId="0" applyNumberFormat="1" applyFont="1" applyFill="1" applyAlignment="1">
      <alignment horizontal="left"/>
    </xf>
    <xf numFmtId="0" fontId="15" fillId="2" borderId="4" xfId="0" applyFont="1" applyFill="1" applyBorder="1"/>
    <xf numFmtId="0" fontId="48" fillId="2" borderId="6" xfId="8" applyFont="1" applyFill="1" applyBorder="1" applyAlignment="1">
      <alignment vertical="top"/>
    </xf>
    <xf numFmtId="4" fontId="9" fillId="2" borderId="0" xfId="11" applyNumberFormat="1" applyFont="1" applyFill="1" applyBorder="1"/>
    <xf numFmtId="0" fontId="12" fillId="2" borderId="0" xfId="7" applyNumberFormat="1" applyFont="1" applyFill="1" applyBorder="1" applyAlignment="1">
      <alignment vertical="center"/>
    </xf>
    <xf numFmtId="0" fontId="9" fillId="2" borderId="0" xfId="7" applyNumberFormat="1" applyFont="1" applyFill="1" applyBorder="1" applyAlignment="1">
      <alignment vertical="center" wrapText="1"/>
    </xf>
    <xf numFmtId="0" fontId="44" fillId="2" borderId="0" xfId="7" applyNumberFormat="1" applyFont="1" applyFill="1" applyBorder="1" applyAlignment="1">
      <alignment vertical="center" wrapText="1"/>
    </xf>
    <xf numFmtId="3" fontId="9" fillId="2" borderId="0" xfId="2" applyNumberFormat="1" applyFont="1" applyFill="1" applyBorder="1" applyAlignment="1">
      <alignment vertical="center" wrapText="1"/>
    </xf>
    <xf numFmtId="0" fontId="7" fillId="2" borderId="4" xfId="7" applyFont="1" applyFill="1" applyBorder="1" applyAlignment="1">
      <alignment horizontal="left" vertical="top" wrapText="1"/>
    </xf>
    <xf numFmtId="0" fontId="7" fillId="2" borderId="12" xfId="7" applyFont="1" applyFill="1" applyBorder="1" applyAlignment="1">
      <alignment horizontal="left" vertical="top" wrapText="1"/>
    </xf>
    <xf numFmtId="0" fontId="7" fillId="2" borderId="11" xfId="7" applyFont="1" applyFill="1" applyBorder="1" applyAlignment="1">
      <alignment vertical="top" wrapText="1"/>
    </xf>
    <xf numFmtId="0" fontId="7" fillId="2" borderId="1" xfId="7" applyFont="1" applyFill="1" applyBorder="1" applyAlignment="1">
      <alignment vertical="top" wrapText="1"/>
    </xf>
    <xf numFmtId="0" fontId="7" fillId="2" borderId="9" xfId="7" applyFont="1" applyFill="1" applyBorder="1" applyAlignment="1">
      <alignment horizontal="left" vertical="top" wrapText="1"/>
    </xf>
    <xf numFmtId="0" fontId="7" fillId="2" borderId="14" xfId="7" applyFont="1" applyFill="1" applyBorder="1" applyAlignment="1">
      <alignment horizontal="left" vertical="top" wrapText="1"/>
    </xf>
    <xf numFmtId="0" fontId="20" fillId="2" borderId="0" xfId="7" applyFont="1" applyFill="1" applyBorder="1" applyAlignment="1">
      <alignment horizontal="center" vertical="center" wrapText="1"/>
    </xf>
    <xf numFmtId="3" fontId="9" fillId="2" borderId="0" xfId="7" applyNumberFormat="1" applyFont="1" applyFill="1" applyBorder="1" applyAlignment="1">
      <alignment horizontal="right" vertical="center" wrapText="1"/>
    </xf>
    <xf numFmtId="164" fontId="9" fillId="2" borderId="0" xfId="7" applyNumberFormat="1" applyFont="1" applyFill="1" applyBorder="1" applyAlignment="1">
      <alignment horizontal="right" vertical="center" wrapText="1"/>
    </xf>
    <xf numFmtId="3" fontId="9" fillId="2" borderId="0" xfId="7" applyNumberFormat="1" applyFont="1" applyFill="1" applyBorder="1" applyAlignment="1">
      <alignment horizontal="right" vertical="center"/>
    </xf>
    <xf numFmtId="3" fontId="7" fillId="2" borderId="0" xfId="7" applyNumberFormat="1" applyFont="1" applyFill="1" applyBorder="1" applyAlignment="1">
      <alignment horizontal="right" vertical="center" wrapText="1"/>
    </xf>
    <xf numFmtId="164" fontId="7" fillId="2" borderId="0" xfId="7" applyNumberFormat="1" applyFont="1" applyFill="1" applyBorder="1" applyAlignment="1">
      <alignment horizontal="right" vertical="center" wrapText="1"/>
    </xf>
    <xf numFmtId="176" fontId="7" fillId="2" borderId="0" xfId="7" applyNumberFormat="1" applyFont="1" applyFill="1" applyBorder="1" applyAlignment="1">
      <alignment horizontal="right" vertical="center" wrapText="1"/>
    </xf>
    <xf numFmtId="2" fontId="7" fillId="2" borderId="0" xfId="7" applyNumberFormat="1" applyFont="1" applyFill="1" applyBorder="1" applyAlignment="1">
      <alignment horizontal="right" vertical="center" wrapText="1"/>
    </xf>
    <xf numFmtId="0" fontId="7" fillId="2" borderId="0" xfId="7" applyFont="1" applyFill="1" applyBorder="1" applyAlignment="1">
      <alignment horizontal="left"/>
    </xf>
    <xf numFmtId="3" fontId="15" fillId="2" borderId="0" xfId="7" applyNumberFormat="1" applyFont="1" applyFill="1" applyBorder="1" applyAlignment="1">
      <alignment horizontal="right" vertical="center" wrapText="1"/>
    </xf>
    <xf numFmtId="164" fontId="15" fillId="2" borderId="0" xfId="7" applyNumberFormat="1" applyFont="1" applyFill="1" applyBorder="1" applyAlignment="1">
      <alignment horizontal="right" vertical="center"/>
    </xf>
    <xf numFmtId="0" fontId="17" fillId="2" borderId="0" xfId="7" applyNumberFormat="1" applyFont="1" applyFill="1"/>
    <xf numFmtId="3" fontId="9" fillId="2" borderId="0" xfId="7" applyNumberFormat="1" applyFont="1" applyFill="1"/>
    <xf numFmtId="0" fontId="17" fillId="2" borderId="0" xfId="7" applyFont="1" applyFill="1"/>
    <xf numFmtId="0" fontId="9" fillId="2" borderId="0" xfId="7" applyFont="1" applyFill="1"/>
    <xf numFmtId="3" fontId="9" fillId="2" borderId="0" xfId="2" applyNumberFormat="1" applyFont="1" applyFill="1" applyAlignment="1">
      <alignment horizontal="center"/>
    </xf>
    <xf numFmtId="4" fontId="9" fillId="2" borderId="0" xfId="11" applyNumberFormat="1" applyFont="1" applyFill="1"/>
    <xf numFmtId="0" fontId="17" fillId="2" borderId="7" xfId="7" applyNumberFormat="1" applyFont="1" applyFill="1" applyBorder="1"/>
    <xf numFmtId="0" fontId="9" fillId="2" borderId="7" xfId="7" applyFont="1" applyFill="1" applyBorder="1"/>
    <xf numFmtId="3" fontId="9" fillId="2" borderId="7" xfId="2" applyNumberFormat="1" applyFont="1" applyFill="1" applyBorder="1" applyAlignment="1">
      <alignment horizontal="center"/>
    </xf>
    <xf numFmtId="4" fontId="9" fillId="2" borderId="7" xfId="11" applyNumberFormat="1" applyFont="1" applyFill="1" applyBorder="1"/>
    <xf numFmtId="0" fontId="17" fillId="2" borderId="0" xfId="7" applyFont="1" applyFill="1" applyBorder="1"/>
    <xf numFmtId="0" fontId="9" fillId="2" borderId="0" xfId="7" applyFont="1" applyFill="1" applyBorder="1" applyAlignment="1">
      <alignment horizontal="centerContinuous" vertical="center" wrapText="1"/>
    </xf>
    <xf numFmtId="4" fontId="7" fillId="2" borderId="8" xfId="7" applyNumberFormat="1" applyFont="1" applyFill="1" applyBorder="1" applyAlignment="1">
      <alignment vertical="top" wrapText="1"/>
    </xf>
    <xf numFmtId="173" fontId="7" fillId="2" borderId="0" xfId="7" applyNumberFormat="1" applyFont="1" applyFill="1" applyBorder="1" applyAlignment="1">
      <alignment horizontal="center"/>
    </xf>
    <xf numFmtId="3" fontId="9" fillId="2" borderId="5" xfId="7" applyNumberFormat="1" applyFont="1" applyFill="1" applyBorder="1" applyAlignment="1">
      <alignment horizontal="right" vertical="center" wrapText="1"/>
    </xf>
    <xf numFmtId="0" fontId="7" fillId="2" borderId="2" xfId="7" applyFont="1" applyFill="1" applyBorder="1" applyAlignment="1">
      <alignment horizontal="left" vertical="top" wrapText="1"/>
    </xf>
    <xf numFmtId="0" fontId="7" fillId="2" borderId="10" xfId="7" applyFont="1" applyFill="1" applyBorder="1" applyAlignment="1">
      <alignment horizontal="left" vertical="top" wrapText="1"/>
    </xf>
    <xf numFmtId="0" fontId="7" fillId="2" borderId="5" xfId="7" applyFont="1" applyFill="1" applyBorder="1" applyAlignment="1">
      <alignment horizontal="center"/>
    </xf>
    <xf numFmtId="173" fontId="7" fillId="2" borderId="5" xfId="7" applyNumberFormat="1" applyFont="1" applyFill="1" applyBorder="1" applyAlignment="1">
      <alignment horizontal="center"/>
    </xf>
    <xf numFmtId="4" fontId="20" fillId="2" borderId="0" xfId="7" applyNumberFormat="1" applyFont="1" applyFill="1" applyBorder="1" applyAlignment="1">
      <alignment horizontal="right" vertical="center" wrapText="1" indent="1"/>
    </xf>
    <xf numFmtId="2" fontId="9" fillId="2" borderId="0" xfId="7" applyNumberFormat="1" applyFont="1" applyFill="1" applyBorder="1" applyAlignment="1">
      <alignment horizontal="right" vertical="center" wrapText="1" indent="1"/>
    </xf>
    <xf numFmtId="2" fontId="7" fillId="2" borderId="0" xfId="7" applyNumberFormat="1" applyFont="1" applyFill="1" applyBorder="1" applyAlignment="1">
      <alignment horizontal="right" vertical="center" wrapText="1" indent="1"/>
    </xf>
    <xf numFmtId="167" fontId="9" fillId="2" borderId="0" xfId="7" applyNumberFormat="1" applyFont="1" applyFill="1" applyBorder="1" applyAlignment="1">
      <alignment horizontal="right" vertical="center" wrapText="1"/>
    </xf>
    <xf numFmtId="167" fontId="7" fillId="2" borderId="0" xfId="7" applyNumberFormat="1" applyFont="1" applyFill="1" applyBorder="1" applyAlignment="1">
      <alignment horizontal="right" vertical="center" wrapText="1"/>
    </xf>
    <xf numFmtId="0" fontId="0" fillId="2" borderId="0" xfId="0" applyFill="1" applyBorder="1" applyProtection="1"/>
    <xf numFmtId="0" fontId="0" fillId="2" borderId="0" xfId="0" applyFill="1" applyBorder="1" applyAlignment="1" applyProtection="1">
      <alignment horizontal="left"/>
    </xf>
    <xf numFmtId="0" fontId="12" fillId="2" borderId="0" xfId="0" applyFont="1" applyFill="1" applyBorder="1" applyProtection="1"/>
    <xf numFmtId="0" fontId="15" fillId="2" borderId="4" xfId="0" applyFont="1" applyFill="1" applyBorder="1" applyAlignment="1" applyProtection="1">
      <alignment horizontal="left" vertical="top" wrapText="1"/>
    </xf>
    <xf numFmtId="0" fontId="15" fillId="2" borderId="3" xfId="0" applyFont="1" applyFill="1" applyBorder="1" applyAlignment="1" applyProtection="1">
      <alignment horizontal="left" vertical="top" wrapText="1"/>
    </xf>
    <xf numFmtId="0" fontId="20" fillId="2" borderId="9"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165" fontId="7" fillId="2" borderId="0" xfId="7" applyNumberFormat="1" applyFont="1" applyFill="1" applyBorder="1" applyAlignment="1">
      <alignment horizontal="right" vertical="center" wrapText="1"/>
    </xf>
    <xf numFmtId="0" fontId="17" fillId="2" borderId="0" xfId="0" applyFont="1" applyFill="1" applyBorder="1" applyProtection="1"/>
    <xf numFmtId="3" fontId="0" fillId="2" borderId="0" xfId="0" applyNumberFormat="1" applyFill="1" applyBorder="1" applyProtection="1"/>
    <xf numFmtId="165" fontId="26" fillId="2" borderId="0" xfId="7" applyNumberFormat="1" applyFont="1" applyFill="1" applyBorder="1" applyAlignment="1">
      <alignment horizontal="right" vertical="center" wrapText="1"/>
    </xf>
    <xf numFmtId="165" fontId="7" fillId="2" borderId="0" xfId="0" applyNumberFormat="1" applyFont="1" applyFill="1" applyBorder="1" applyAlignment="1" applyProtection="1">
      <alignment horizontal="right" vertical="center" wrapText="1"/>
    </xf>
    <xf numFmtId="0" fontId="15" fillId="2" borderId="0" xfId="7" applyFont="1" applyFill="1" applyBorder="1" applyAlignment="1">
      <alignment horizontal="left"/>
    </xf>
    <xf numFmtId="0" fontId="17" fillId="2" borderId="0" xfId="7" applyNumberFormat="1" applyFont="1" applyFill="1" applyAlignment="1">
      <alignment vertical="center"/>
    </xf>
    <xf numFmtId="3" fontId="9" fillId="2" borderId="0" xfId="7" applyNumberFormat="1" applyFont="1" applyFill="1" applyAlignment="1">
      <alignment vertical="center"/>
    </xf>
    <xf numFmtId="0" fontId="9" fillId="2" borderId="0" xfId="7" applyFont="1" applyFill="1" applyAlignment="1">
      <alignment vertical="center"/>
    </xf>
    <xf numFmtId="165" fontId="9" fillId="2" borderId="0" xfId="7" applyNumberFormat="1" applyFont="1" applyFill="1"/>
    <xf numFmtId="0" fontId="15" fillId="2" borderId="0" xfId="7" applyFont="1" applyFill="1" applyBorder="1" applyAlignment="1">
      <alignment horizontal="center" vertical="top" wrapText="1"/>
    </xf>
    <xf numFmtId="0" fontId="15" fillId="2" borderId="1" xfId="7" applyFont="1" applyFill="1" applyBorder="1" applyAlignment="1">
      <alignment horizontal="left" vertical="top" wrapText="1"/>
    </xf>
    <xf numFmtId="0" fontId="15" fillId="2" borderId="11" xfId="7" applyFont="1" applyFill="1" applyBorder="1" applyAlignment="1">
      <alignment horizontal="left" vertical="top" wrapText="1"/>
    </xf>
    <xf numFmtId="0" fontId="15" fillId="2" borderId="4" xfId="7" applyFont="1" applyFill="1" applyBorder="1" applyAlignment="1">
      <alignment horizontal="left" vertical="top" wrapText="1"/>
    </xf>
    <xf numFmtId="0" fontId="15" fillId="2" borderId="9" xfId="7" applyFont="1" applyFill="1" applyBorder="1" applyAlignment="1">
      <alignment horizontal="left" vertical="top" wrapText="1"/>
    </xf>
    <xf numFmtId="0" fontId="15" fillId="2" borderId="9" xfId="0" applyFont="1" applyFill="1" applyBorder="1" applyAlignment="1" applyProtection="1">
      <alignment horizontal="left" vertical="top" wrapText="1"/>
    </xf>
    <xf numFmtId="0" fontId="17" fillId="2" borderId="0" xfId="7" applyFont="1" applyFill="1" applyBorder="1" applyAlignment="1">
      <alignment horizontal="left"/>
    </xf>
    <xf numFmtId="0" fontId="9" fillId="2" borderId="0" xfId="7" applyFont="1" applyFill="1" applyBorder="1" applyAlignment="1">
      <alignment horizontal="left" vertical="center" wrapText="1"/>
    </xf>
    <xf numFmtId="0" fontId="15" fillId="2" borderId="8" xfId="7" applyFont="1" applyFill="1" applyBorder="1" applyAlignment="1">
      <alignment horizontal="left" vertical="top" wrapText="1"/>
    </xf>
    <xf numFmtId="0" fontId="48" fillId="2" borderId="8" xfId="8" applyNumberFormat="1" applyFont="1" applyFill="1" applyBorder="1" applyAlignment="1">
      <alignment horizontal="left" vertical="top"/>
    </xf>
    <xf numFmtId="0" fontId="41" fillId="2" borderId="8" xfId="9" applyFont="1" applyFill="1" applyBorder="1" applyAlignment="1">
      <alignment horizontal="left" vertical="top" wrapText="1"/>
    </xf>
    <xf numFmtId="0" fontId="0" fillId="2" borderId="0" xfId="0" applyFill="1" applyProtection="1"/>
    <xf numFmtId="0" fontId="0" fillId="2" borderId="0" xfId="0" applyFill="1" applyAlignment="1" applyProtection="1">
      <alignment horizontal="left"/>
    </xf>
    <xf numFmtId="0" fontId="20" fillId="2" borderId="14" xfId="0" applyFont="1" applyFill="1" applyBorder="1" applyAlignment="1" applyProtection="1">
      <alignment horizontal="center" vertical="center" wrapText="1"/>
    </xf>
    <xf numFmtId="165" fontId="15" fillId="2" borderId="0" xfId="7" applyNumberFormat="1" applyFont="1" applyFill="1" applyBorder="1" applyAlignment="1">
      <alignment horizontal="right" vertical="center" wrapText="1"/>
    </xf>
    <xf numFmtId="0" fontId="17" fillId="2" borderId="0" xfId="0" applyFont="1" applyFill="1" applyBorder="1" applyAlignment="1" applyProtection="1">
      <alignment horizontal="left"/>
    </xf>
    <xf numFmtId="0" fontId="0" fillId="2" borderId="3" xfId="0" applyFill="1" applyBorder="1" applyProtection="1"/>
    <xf numFmtId="0" fontId="0" fillId="2" borderId="3" xfId="0" applyFill="1" applyBorder="1" applyAlignment="1" applyProtection="1">
      <alignment horizontal="left"/>
    </xf>
    <xf numFmtId="0" fontId="0" fillId="2" borderId="3" xfId="0" applyFill="1" applyBorder="1"/>
    <xf numFmtId="0" fontId="9" fillId="2" borderId="0" xfId="0" applyFont="1" applyFill="1" applyBorder="1" applyProtection="1"/>
    <xf numFmtId="0" fontId="9" fillId="2" borderId="0" xfId="0" applyFont="1" applyFill="1" applyBorder="1" applyAlignment="1" applyProtection="1">
      <alignment horizontal="left"/>
    </xf>
    <xf numFmtId="0" fontId="20" fillId="2" borderId="10" xfId="0" applyFont="1" applyFill="1" applyBorder="1" applyAlignment="1" applyProtection="1">
      <alignment horizontal="center" vertical="center" wrapText="1"/>
    </xf>
    <xf numFmtId="0" fontId="26" fillId="2" borderId="0" xfId="7" applyFont="1" applyFill="1" applyBorder="1" applyAlignment="1">
      <alignment horizontal="center"/>
    </xf>
    <xf numFmtId="0" fontId="26" fillId="2" borderId="0" xfId="7" applyFont="1" applyFill="1" applyBorder="1" applyAlignment="1">
      <alignment horizontal="left"/>
    </xf>
    <xf numFmtId="0" fontId="17" fillId="2" borderId="0" xfId="7" applyNumberFormat="1" applyFont="1" applyFill="1" applyBorder="1" applyAlignment="1">
      <alignment horizontal="left" vertical="center"/>
    </xf>
    <xf numFmtId="0" fontId="9" fillId="2" borderId="0" xfId="7" applyFont="1" applyFill="1" applyBorder="1" applyAlignment="1">
      <alignment horizontal="left" vertical="center"/>
    </xf>
    <xf numFmtId="0" fontId="9" fillId="2" borderId="0" xfId="7" applyFont="1" applyFill="1" applyBorder="1" applyAlignment="1">
      <alignment horizontal="left"/>
    </xf>
    <xf numFmtId="0" fontId="9" fillId="2" borderId="0" xfId="7" applyFont="1" applyFill="1" applyBorder="1"/>
    <xf numFmtId="0" fontId="13" fillId="2" borderId="0" xfId="7" applyNumberFormat="1" applyFont="1" applyFill="1" applyBorder="1" applyAlignment="1">
      <alignment vertical="center" wrapText="1"/>
    </xf>
    <xf numFmtId="0" fontId="27" fillId="2" borderId="11" xfId="7" applyFont="1" applyFill="1" applyBorder="1" applyAlignment="1">
      <alignment horizontal="left" vertical="top" wrapText="1"/>
    </xf>
    <xf numFmtId="0" fontId="27" fillId="2" borderId="1" xfId="7" applyFont="1" applyFill="1" applyBorder="1" applyAlignment="1">
      <alignment horizontal="left" vertical="top" wrapText="1"/>
    </xf>
    <xf numFmtId="0" fontId="27" fillId="2" borderId="8" xfId="7" applyFont="1" applyFill="1" applyBorder="1" applyAlignment="1">
      <alignment horizontal="left" vertical="top" wrapText="1"/>
    </xf>
    <xf numFmtId="0" fontId="27" fillId="2" borderId="11" xfId="7" applyFont="1" applyFill="1" applyBorder="1" applyAlignment="1">
      <alignment wrapText="1"/>
    </xf>
    <xf numFmtId="0" fontId="27" fillId="2" borderId="1" xfId="7" applyFont="1" applyFill="1" applyBorder="1" applyAlignment="1">
      <alignment wrapText="1"/>
    </xf>
    <xf numFmtId="4" fontId="27" fillId="2" borderId="8" xfId="7" applyNumberFormat="1" applyFont="1" applyFill="1" applyBorder="1" applyAlignment="1">
      <alignment wrapText="1"/>
    </xf>
    <xf numFmtId="0" fontId="27" fillId="2" borderId="1" xfId="7" applyFont="1" applyFill="1" applyBorder="1" applyAlignment="1">
      <alignment vertical="center" wrapText="1"/>
    </xf>
    <xf numFmtId="0" fontId="27" fillId="2" borderId="8" xfId="7" applyFont="1" applyFill="1" applyBorder="1" applyAlignment="1">
      <alignment vertical="center" wrapText="1"/>
    </xf>
    <xf numFmtId="0" fontId="9" fillId="2" borderId="3" xfId="11" applyFont="1" applyFill="1" applyBorder="1"/>
    <xf numFmtId="0" fontId="9" fillId="2" borderId="3" xfId="7" applyFont="1" applyFill="1" applyBorder="1"/>
    <xf numFmtId="0" fontId="20" fillId="2" borderId="7" xfId="7" applyFont="1" applyFill="1" applyBorder="1" applyAlignment="1">
      <alignment horizontal="center" vertical="center" wrapText="1"/>
    </xf>
    <xf numFmtId="0" fontId="27" fillId="2" borderId="11" xfId="7" applyFont="1" applyFill="1" applyBorder="1" applyAlignment="1">
      <alignment vertical="center" wrapText="1"/>
    </xf>
    <xf numFmtId="0" fontId="20" fillId="2" borderId="14" xfId="7" applyFont="1" applyFill="1" applyBorder="1" applyAlignment="1">
      <alignment horizontal="center" vertical="center" wrapText="1"/>
    </xf>
    <xf numFmtId="0" fontId="15" fillId="2" borderId="12" xfId="0" applyFont="1" applyFill="1" applyBorder="1" applyAlignment="1" applyProtection="1">
      <alignment horizontal="left" vertical="top" wrapText="1"/>
    </xf>
    <xf numFmtId="0" fontId="7" fillId="2" borderId="1" xfId="0" applyFont="1" applyFill="1" applyBorder="1" applyAlignment="1">
      <alignment horizontal="center" vertical="top" wrapText="1"/>
    </xf>
    <xf numFmtId="0" fontId="7" fillId="2" borderId="8" xfId="0" applyFont="1" applyFill="1" applyBorder="1" applyAlignment="1">
      <alignment horizontal="center" vertical="top" wrapText="1"/>
    </xf>
    <xf numFmtId="0" fontId="15" fillId="2" borderId="2" xfId="0" applyFont="1" applyFill="1" applyBorder="1" applyAlignment="1" applyProtection="1">
      <alignment horizontal="center" vertical="top" wrapText="1"/>
    </xf>
    <xf numFmtId="0" fontId="15" fillId="2" borderId="3" xfId="7" applyFont="1" applyFill="1" applyBorder="1" applyAlignment="1">
      <alignment vertical="top" wrapText="1"/>
    </xf>
    <xf numFmtId="0" fontId="15" fillId="2" borderId="12" xfId="7" applyFont="1" applyFill="1" applyBorder="1" applyAlignment="1">
      <alignment vertical="top" wrapText="1"/>
    </xf>
    <xf numFmtId="0" fontId="15" fillId="2" borderId="1" xfId="7" applyFont="1" applyFill="1" applyBorder="1" applyAlignment="1">
      <alignment vertical="top" wrapText="1"/>
    </xf>
    <xf numFmtId="0" fontId="26" fillId="2" borderId="12" xfId="0" applyFont="1" applyFill="1" applyBorder="1" applyAlignment="1">
      <alignment horizontal="left" vertical="top" wrapText="1"/>
    </xf>
    <xf numFmtId="0" fontId="26" fillId="2" borderId="9" xfId="0" applyFont="1" applyFill="1" applyBorder="1" applyAlignment="1">
      <alignment horizontal="left" vertical="top" wrapText="1"/>
    </xf>
    <xf numFmtId="0" fontId="26" fillId="2" borderId="14" xfId="0" applyFont="1" applyFill="1" applyBorder="1" applyAlignment="1">
      <alignment horizontal="left" vertical="top" wrapText="1"/>
    </xf>
    <xf numFmtId="3" fontId="27" fillId="2" borderId="11" xfId="0" applyNumberFormat="1" applyFont="1" applyFill="1" applyBorder="1" applyAlignment="1">
      <alignment horizontal="left" vertical="center" wrapText="1"/>
    </xf>
    <xf numFmtId="3" fontId="27" fillId="2" borderId="1" xfId="0" applyNumberFormat="1" applyFont="1" applyFill="1" applyBorder="1" applyAlignment="1">
      <alignment horizontal="left" vertical="center" wrapText="1"/>
    </xf>
    <xf numFmtId="3" fontId="26" fillId="2" borderId="0" xfId="0" applyNumberFormat="1" applyFont="1" applyFill="1" applyBorder="1" applyAlignment="1">
      <alignment horizontal="center" vertical="center" wrapText="1"/>
    </xf>
    <xf numFmtId="0" fontId="15" fillId="2" borderId="0" xfId="0" applyFont="1" applyFill="1" applyBorder="1" applyAlignment="1">
      <alignment vertical="center"/>
    </xf>
    <xf numFmtId="3" fontId="0" fillId="2" borderId="0" xfId="0" applyNumberFormat="1" applyFill="1" applyBorder="1" applyAlignment="1">
      <alignment vertical="center"/>
    </xf>
    <xf numFmtId="0" fontId="0" fillId="2" borderId="7" xfId="0" applyFill="1" applyBorder="1" applyAlignment="1">
      <alignment vertical="center"/>
    </xf>
    <xf numFmtId="3" fontId="15" fillId="2" borderId="11" xfId="0" applyNumberFormat="1" applyFont="1" applyFill="1" applyBorder="1" applyAlignment="1">
      <alignment horizontal="left" vertical="top" wrapText="1"/>
    </xf>
    <xf numFmtId="3" fontId="15" fillId="2" borderId="8" xfId="0" applyNumberFormat="1" applyFont="1" applyFill="1" applyBorder="1" applyAlignment="1">
      <alignment horizontal="left" vertical="top" wrapText="1"/>
    </xf>
    <xf numFmtId="0" fontId="7" fillId="2" borderId="5" xfId="0" applyFont="1" applyFill="1" applyBorder="1" applyAlignment="1">
      <alignment vertical="center"/>
    </xf>
    <xf numFmtId="0" fontId="18" fillId="2" borderId="1" xfId="0" applyFont="1" applyFill="1" applyBorder="1" applyAlignment="1">
      <alignment horizontal="left" vertical="top"/>
    </xf>
    <xf numFmtId="0" fontId="9" fillId="2" borderId="1" xfId="0" applyFont="1" applyFill="1" applyBorder="1" applyAlignment="1">
      <alignment horizontal="left" vertical="top"/>
    </xf>
    <xf numFmtId="0" fontId="9" fillId="2" borderId="8" xfId="0" applyFont="1" applyFill="1" applyBorder="1" applyAlignment="1">
      <alignment horizontal="left" vertical="top"/>
    </xf>
    <xf numFmtId="0" fontId="18" fillId="2" borderId="0" xfId="0" applyFont="1" applyFill="1" applyBorder="1"/>
    <xf numFmtId="0" fontId="18" fillId="2" borderId="0" xfId="0" applyFont="1" applyFill="1" applyBorder="1" applyAlignment="1">
      <alignment horizontal="right"/>
    </xf>
    <xf numFmtId="0" fontId="20" fillId="2" borderId="0" xfId="0" applyFont="1" applyFill="1" applyBorder="1" applyAlignment="1">
      <alignment horizontal="center" wrapText="1"/>
    </xf>
    <xf numFmtId="0" fontId="17" fillId="2" borderId="0" xfId="0" applyFont="1" applyFill="1" applyBorder="1" applyAlignment="1">
      <alignment horizontal="right" vertical="center"/>
    </xf>
    <xf numFmtId="0" fontId="7" fillId="2" borderId="8" xfId="0" applyFont="1" applyFill="1" applyBorder="1" applyAlignment="1">
      <alignment horizontal="left" vertical="top" wrapText="1"/>
    </xf>
    <xf numFmtId="1" fontId="0" fillId="2" borderId="0" xfId="0" applyNumberFormat="1" applyFill="1" applyBorder="1"/>
    <xf numFmtId="0" fontId="0" fillId="2" borderId="0" xfId="0" applyFill="1" applyBorder="1" applyAlignment="1">
      <alignment horizontal="center" vertical="center" wrapText="1"/>
    </xf>
    <xf numFmtId="175" fontId="9" fillId="2" borderId="0" xfId="0" applyNumberFormat="1" applyFont="1" applyFill="1" applyBorder="1"/>
    <xf numFmtId="0" fontId="7" fillId="2" borderId="0" xfId="6" applyNumberFormat="1" applyFont="1" applyFill="1" applyBorder="1" applyAlignment="1">
      <alignment horizontal="center" vertical="center"/>
    </xf>
    <xf numFmtId="1" fontId="0" fillId="2" borderId="3" xfId="0" applyNumberFormat="1" applyFill="1" applyBorder="1"/>
    <xf numFmtId="0" fontId="27" fillId="0" borderId="0" xfId="0" applyFont="1" applyFill="1" applyBorder="1"/>
    <xf numFmtId="0" fontId="26" fillId="2" borderId="9" xfId="0" applyFont="1" applyFill="1" applyBorder="1" applyAlignment="1">
      <alignment horizontal="center" vertical="center" wrapText="1"/>
    </xf>
    <xf numFmtId="0" fontId="26" fillId="2" borderId="14" xfId="0" applyFont="1" applyFill="1" applyBorder="1" applyAlignment="1">
      <alignment horizontal="center" vertical="center" wrapText="1"/>
    </xf>
    <xf numFmtId="3" fontId="27" fillId="2" borderId="1" xfId="0" applyNumberFormat="1" applyFont="1" applyFill="1" applyBorder="1" applyAlignment="1">
      <alignment horizontal="left" vertical="top" wrapText="1"/>
    </xf>
    <xf numFmtId="3" fontId="27" fillId="2" borderId="8" xfId="0" applyNumberFormat="1" applyFont="1" applyFill="1" applyBorder="1" applyAlignment="1">
      <alignment horizontal="left" vertical="top" wrapText="1"/>
    </xf>
    <xf numFmtId="164" fontId="9" fillId="2" borderId="0" xfId="0" applyNumberFormat="1" applyFont="1" applyFill="1" applyBorder="1" applyAlignment="1">
      <alignment horizontal="center"/>
    </xf>
    <xf numFmtId="0" fontId="23" fillId="2" borderId="0" xfId="0" applyFont="1" applyFill="1" applyBorder="1" applyAlignment="1">
      <alignment vertical="center"/>
    </xf>
    <xf numFmtId="3" fontId="7" fillId="2" borderId="0" xfId="0" applyNumberFormat="1" applyFont="1" applyFill="1" applyBorder="1" applyAlignment="1">
      <alignment horizontal="right" vertical="center"/>
    </xf>
    <xf numFmtId="0" fontId="7" fillId="2" borderId="5" xfId="6" applyNumberFormat="1" applyFont="1" applyFill="1" applyBorder="1" applyAlignment="1">
      <alignment horizontal="center" vertical="center"/>
    </xf>
    <xf numFmtId="1" fontId="7" fillId="2" borderId="0" xfId="0" applyNumberFormat="1" applyFont="1" applyFill="1" applyBorder="1" applyAlignment="1">
      <alignment horizontal="right" indent="1"/>
    </xf>
    <xf numFmtId="164" fontId="7" fillId="2" borderId="0" xfId="0" applyNumberFormat="1" applyFont="1" applyFill="1" applyBorder="1" applyAlignment="1">
      <alignment horizontal="right" wrapText="1" indent="1"/>
    </xf>
    <xf numFmtId="172" fontId="27" fillId="2" borderId="0" xfId="4" applyNumberFormat="1" applyFont="1" applyFill="1" applyBorder="1" applyAlignment="1">
      <alignment horizontal="right" vertical="center" indent="1"/>
    </xf>
    <xf numFmtId="0" fontId="9" fillId="0" borderId="0" xfId="13" applyFont="1" applyFill="1"/>
    <xf numFmtId="0" fontId="17" fillId="2" borderId="0" xfId="7" applyFont="1" applyFill="1" applyBorder="1" applyAlignment="1">
      <alignment horizontal="left" vertical="center" wrapText="1"/>
    </xf>
    <xf numFmtId="0" fontId="17" fillId="2" borderId="0" xfId="7" applyFont="1" applyFill="1" applyBorder="1" applyAlignment="1">
      <alignment horizontal="centerContinuous" vertical="center" wrapText="1"/>
    </xf>
    <xf numFmtId="0" fontId="15" fillId="2" borderId="12" xfId="0" applyFont="1" applyFill="1" applyBorder="1" applyAlignment="1">
      <alignment vertical="top" wrapText="1"/>
    </xf>
    <xf numFmtId="0" fontId="15" fillId="2" borderId="8" xfId="0" applyFont="1" applyFill="1" applyBorder="1" applyAlignment="1">
      <alignment vertical="top"/>
    </xf>
    <xf numFmtId="0" fontId="26" fillId="2" borderId="8" xfId="0" applyFont="1" applyFill="1" applyBorder="1" applyAlignment="1">
      <alignment horizontal="left" vertical="center" wrapText="1"/>
    </xf>
    <xf numFmtId="0" fontId="9" fillId="2" borderId="0" xfId="5" applyFont="1" applyFill="1" applyBorder="1"/>
    <xf numFmtId="0" fontId="9" fillId="2" borderId="0" xfId="5" applyFont="1" applyFill="1"/>
    <xf numFmtId="0" fontId="9" fillId="0" borderId="0" xfId="5" applyFont="1" applyFill="1"/>
    <xf numFmtId="0" fontId="12" fillId="2" borderId="0" xfId="5" applyFont="1" applyFill="1" applyBorder="1" applyAlignment="1">
      <alignment vertical="center"/>
    </xf>
    <xf numFmtId="0" fontId="9" fillId="2" borderId="0" xfId="5" applyFont="1" applyFill="1" applyBorder="1" applyAlignment="1">
      <alignment vertical="center"/>
    </xf>
    <xf numFmtId="0" fontId="9" fillId="2" borderId="0" xfId="5" applyFont="1" applyFill="1" applyAlignment="1">
      <alignment vertical="center"/>
    </xf>
    <xf numFmtId="0" fontId="9" fillId="0" borderId="0" xfId="5" applyFont="1" applyFill="1" applyAlignment="1">
      <alignment vertical="center"/>
    </xf>
    <xf numFmtId="0" fontId="17" fillId="2" borderId="0" xfId="5" applyFont="1" applyFill="1" applyBorder="1" applyAlignment="1">
      <alignment horizontal="right"/>
    </xf>
    <xf numFmtId="0" fontId="7" fillId="2" borderId="0" xfId="5" applyFont="1" applyFill="1" applyBorder="1" applyAlignment="1">
      <alignment vertical="center"/>
    </xf>
    <xf numFmtId="0" fontId="15" fillId="2" borderId="3" xfId="5" applyFont="1" applyFill="1" applyBorder="1" applyAlignment="1">
      <alignment horizontal="left" vertical="top" wrapText="1"/>
    </xf>
    <xf numFmtId="0" fontId="15" fillId="2" borderId="2" xfId="5" applyFont="1" applyFill="1" applyBorder="1" applyAlignment="1">
      <alignment horizontal="left" vertical="top" wrapText="1"/>
    </xf>
    <xf numFmtId="164" fontId="15" fillId="2" borderId="0" xfId="5" applyNumberFormat="1" applyFont="1" applyFill="1" applyBorder="1" applyAlignment="1">
      <alignment horizontal="left" vertical="top" wrapText="1"/>
    </xf>
    <xf numFmtId="0" fontId="7" fillId="2" borderId="7" xfId="5" applyFont="1" applyFill="1" applyBorder="1" applyAlignment="1">
      <alignment horizontal="center" vertical="center" wrapText="1"/>
    </xf>
    <xf numFmtId="0" fontId="7" fillId="2" borderId="10" xfId="5" applyFont="1" applyFill="1" applyBorder="1" applyAlignment="1">
      <alignment horizontal="center" vertical="center" wrapText="1"/>
    </xf>
    <xf numFmtId="164" fontId="27" fillId="2" borderId="1" xfId="5" applyNumberFormat="1" applyFont="1" applyFill="1" applyBorder="1" applyAlignment="1">
      <alignment horizontal="center" wrapText="1"/>
    </xf>
    <xf numFmtId="164" fontId="27" fillId="2" borderId="0" xfId="5" applyNumberFormat="1" applyFont="1" applyFill="1" applyBorder="1" applyAlignment="1">
      <alignment horizontal="center" wrapText="1"/>
    </xf>
    <xf numFmtId="0" fontId="7" fillId="2" borderId="0" xfId="5" applyFont="1" applyFill="1" applyBorder="1" applyAlignment="1">
      <alignment horizontal="center" vertical="center" wrapText="1"/>
    </xf>
    <xf numFmtId="164" fontId="7" fillId="2" borderId="0" xfId="5" applyNumberFormat="1" applyFont="1" applyFill="1" applyBorder="1" applyAlignment="1">
      <alignment horizontal="right" wrapText="1" indent="1"/>
    </xf>
    <xf numFmtId="167" fontId="27" fillId="2" borderId="0" xfId="4" applyNumberFormat="1" applyFont="1" applyFill="1" applyBorder="1" applyAlignment="1">
      <alignment vertical="center"/>
    </xf>
    <xf numFmtId="167" fontId="9" fillId="2" borderId="0" xfId="4" applyNumberFormat="1" applyFont="1" applyFill="1" applyBorder="1" applyAlignment="1">
      <alignment vertical="center"/>
    </xf>
    <xf numFmtId="167" fontId="9" fillId="2" borderId="0" xfId="4" applyNumberFormat="1" applyFont="1" applyFill="1" applyBorder="1" applyAlignment="1">
      <alignment horizontal="right" vertical="center" indent="1"/>
    </xf>
    <xf numFmtId="0" fontId="7" fillId="2" borderId="0" xfId="5" applyFont="1" applyFill="1" applyBorder="1" applyAlignment="1">
      <alignment horizontal="center" vertical="center"/>
    </xf>
    <xf numFmtId="172" fontId="9" fillId="2" borderId="0" xfId="4" applyNumberFormat="1" applyFont="1" applyFill="1" applyBorder="1" applyAlignment="1">
      <alignment horizontal="right" vertical="center" indent="1"/>
    </xf>
    <xf numFmtId="175" fontId="9" fillId="2" borderId="0" xfId="5" applyNumberFormat="1" applyFont="1" applyFill="1" applyBorder="1"/>
    <xf numFmtId="0" fontId="9" fillId="2" borderId="3" xfId="5" applyFont="1" applyFill="1" applyBorder="1"/>
    <xf numFmtId="172" fontId="27" fillId="2" borderId="3" xfId="4" applyNumberFormat="1" applyFont="1" applyFill="1" applyBorder="1" applyAlignment="1">
      <alignment horizontal="right" vertical="center" indent="1"/>
    </xf>
    <xf numFmtId="175" fontId="9" fillId="2" borderId="3" xfId="5" applyNumberFormat="1" applyFont="1" applyFill="1" applyBorder="1"/>
    <xf numFmtId="0" fontId="17" fillId="2" borderId="0" xfId="5" applyFont="1" applyFill="1" applyBorder="1"/>
    <xf numFmtId="0" fontId="9" fillId="0" borderId="0" xfId="5" applyFont="1" applyFill="1" applyBorder="1"/>
    <xf numFmtId="164" fontId="9" fillId="0" borderId="0" xfId="5" applyNumberFormat="1" applyFont="1" applyFill="1" applyAlignment="1">
      <alignment horizontal="center"/>
    </xf>
    <xf numFmtId="164" fontId="17" fillId="0" borderId="0" xfId="5" applyNumberFormat="1" applyFont="1" applyFill="1" applyAlignment="1">
      <alignment horizontal="right"/>
    </xf>
    <xf numFmtId="164" fontId="15" fillId="2" borderId="8" xfId="0" applyNumberFormat="1" applyFont="1" applyFill="1" applyBorder="1" applyAlignment="1">
      <alignment horizontal="centerContinuous" vertical="top" wrapText="1"/>
    </xf>
    <xf numFmtId="164" fontId="27" fillId="2" borderId="8" xfId="5" applyNumberFormat="1" applyFont="1" applyFill="1" applyBorder="1" applyAlignment="1">
      <alignment horizontal="center" wrapText="1"/>
    </xf>
    <xf numFmtId="0" fontId="15" fillId="2" borderId="4" xfId="5" applyFont="1" applyFill="1" applyBorder="1" applyAlignment="1">
      <alignment horizontal="left" vertical="top" wrapText="1"/>
    </xf>
    <xf numFmtId="0" fontId="7" fillId="2" borderId="9" xfId="5" applyFont="1" applyFill="1" applyBorder="1" applyAlignment="1">
      <alignment horizontal="center" vertical="center" wrapText="1"/>
    </xf>
    <xf numFmtId="175" fontId="9" fillId="2" borderId="0" xfId="0" applyNumberFormat="1" applyFont="1" applyFill="1"/>
    <xf numFmtId="0" fontId="35" fillId="2" borderId="0" xfId="14" applyFill="1"/>
    <xf numFmtId="0" fontId="26" fillId="2" borderId="7" xfId="6" applyNumberFormat="1" applyFont="1" applyFill="1" applyBorder="1" applyAlignment="1">
      <alignment horizontal="center" vertical="center"/>
    </xf>
    <xf numFmtId="0" fontId="26" fillId="2" borderId="7" xfId="6" applyNumberFormat="1" applyFont="1" applyFill="1" applyBorder="1"/>
    <xf numFmtId="169" fontId="27" fillId="2" borderId="10" xfId="0" applyNumberFormat="1" applyFont="1" applyFill="1" applyBorder="1" applyAlignment="1">
      <alignment vertical="center"/>
    </xf>
    <xf numFmtId="167" fontId="27" fillId="2" borderId="7" xfId="4" applyNumberFormat="1" applyFont="1" applyFill="1" applyBorder="1" applyAlignment="1">
      <alignment horizontal="right" vertical="center"/>
    </xf>
    <xf numFmtId="172" fontId="27" fillId="2" borderId="7" xfId="4" applyNumberFormat="1" applyFont="1" applyFill="1" applyBorder="1" applyAlignment="1">
      <alignment horizontal="right" vertical="center" indent="1"/>
    </xf>
    <xf numFmtId="175" fontId="9" fillId="2" borderId="7" xfId="0" applyNumberFormat="1" applyFont="1" applyFill="1" applyBorder="1"/>
    <xf numFmtId="0" fontId="35" fillId="2" borderId="7" xfId="14" applyFill="1" applyBorder="1"/>
    <xf numFmtId="167" fontId="9" fillId="2" borderId="0" xfId="4" applyNumberFormat="1" applyFont="1" applyFill="1" applyBorder="1" applyAlignment="1">
      <alignment horizontal="right" vertical="center"/>
    </xf>
    <xf numFmtId="0" fontId="35" fillId="2" borderId="0" xfId="14" applyFont="1" applyFill="1"/>
    <xf numFmtId="177" fontId="9" fillId="2" borderId="5" xfId="5" applyNumberFormat="1" applyFont="1" applyFill="1" applyBorder="1" applyAlignment="1">
      <alignment vertical="center"/>
    </xf>
    <xf numFmtId="177" fontId="9" fillId="2" borderId="5" xfId="0" applyNumberFormat="1" applyFont="1" applyFill="1" applyBorder="1" applyAlignment="1">
      <alignment vertical="center"/>
    </xf>
    <xf numFmtId="0" fontId="7" fillId="2" borderId="0" xfId="0" applyFont="1" applyFill="1" applyAlignment="1">
      <alignment horizontal="center" vertical="center" wrapText="1"/>
    </xf>
    <xf numFmtId="0" fontId="15" fillId="2" borderId="15" xfId="0" applyFont="1" applyFill="1" applyBorder="1" applyAlignment="1">
      <alignment horizontal="centerContinuous" vertical="top" wrapText="1"/>
    </xf>
    <xf numFmtId="0" fontId="26" fillId="2" borderId="9" xfId="0" applyFont="1" applyFill="1" applyBorder="1" applyAlignment="1">
      <alignment vertical="top" wrapText="1"/>
    </xf>
    <xf numFmtId="0" fontId="15" fillId="2" borderId="6" xfId="0" applyFont="1" applyFill="1" applyBorder="1" applyAlignment="1">
      <alignment vertical="top" wrapText="1"/>
    </xf>
    <xf numFmtId="167" fontId="9" fillId="2" borderId="0" xfId="0" applyNumberFormat="1" applyFont="1" applyFill="1" applyBorder="1" applyAlignment="1">
      <alignment vertical="center"/>
    </xf>
    <xf numFmtId="0" fontId="15" fillId="2" borderId="10" xfId="0" applyFont="1" applyFill="1" applyBorder="1" applyAlignment="1">
      <alignment horizontal="center" vertical="center" wrapText="1"/>
    </xf>
    <xf numFmtId="175" fontId="0" fillId="2" borderId="0" xfId="0" applyNumberFormat="1" applyFill="1"/>
    <xf numFmtId="175" fontId="7" fillId="2" borderId="0" xfId="0" applyNumberFormat="1" applyFont="1" applyFill="1"/>
    <xf numFmtId="164" fontId="15" fillId="2" borderId="8" xfId="5" applyNumberFormat="1" applyFont="1" applyFill="1" applyBorder="1" applyAlignment="1">
      <alignment horizontal="centerContinuous" vertical="center" wrapText="1"/>
    </xf>
    <xf numFmtId="164" fontId="15" fillId="2" borderId="15" xfId="5" applyNumberFormat="1" applyFont="1" applyFill="1" applyBorder="1" applyAlignment="1">
      <alignment horizontal="centerContinuous" vertical="center" wrapText="1"/>
    </xf>
    <xf numFmtId="164" fontId="15" fillId="2" borderId="11" xfId="0" applyNumberFormat="1" applyFont="1" applyFill="1" applyBorder="1" applyAlignment="1">
      <alignment horizontal="centerContinuous" vertical="center" wrapText="1"/>
    </xf>
    <xf numFmtId="164" fontId="15" fillId="2" borderId="8" xfId="0" applyNumberFormat="1" applyFont="1" applyFill="1" applyBorder="1" applyAlignment="1">
      <alignment horizontal="centerContinuous" vertical="center" wrapText="1"/>
    </xf>
    <xf numFmtId="164" fontId="27" fillId="2" borderId="9" xfId="0" applyNumberFormat="1" applyFont="1" applyFill="1" applyBorder="1" applyAlignment="1">
      <alignment horizontal="left" vertical="center" wrapText="1"/>
    </xf>
    <xf numFmtId="164" fontId="27" fillId="2" borderId="10" xfId="0" applyNumberFormat="1" applyFont="1" applyFill="1" applyBorder="1" applyAlignment="1">
      <alignment horizontal="left" vertical="center" wrapText="1"/>
    </xf>
    <xf numFmtId="175" fontId="0" fillId="2" borderId="0" xfId="0" applyNumberFormat="1" applyFill="1" applyAlignment="1">
      <alignment vertical="center"/>
    </xf>
    <xf numFmtId="169" fontId="9" fillId="2" borderId="5" xfId="0" applyNumberFormat="1" applyFont="1" applyFill="1" applyBorder="1" applyAlignment="1">
      <alignment vertical="center"/>
    </xf>
    <xf numFmtId="178" fontId="9" fillId="2" borderId="0" xfId="4" applyNumberFormat="1" applyFont="1" applyFill="1" applyBorder="1" applyAlignment="1">
      <alignment horizontal="right" vertical="center" indent="1"/>
    </xf>
    <xf numFmtId="175" fontId="9" fillId="2" borderId="0" xfId="0" applyNumberFormat="1" applyFont="1" applyFill="1" applyAlignment="1">
      <alignment vertical="center"/>
    </xf>
    <xf numFmtId="164" fontId="15" fillId="2" borderId="15" xfId="0" applyNumberFormat="1" applyFont="1" applyFill="1" applyBorder="1" applyAlignment="1">
      <alignment horizontal="centerContinuous" vertical="top" wrapText="1"/>
    </xf>
    <xf numFmtId="0" fontId="7" fillId="0" borderId="0" xfId="0" applyFont="1" applyBorder="1" applyAlignment="1">
      <alignment horizontal="center" vertical="center" wrapText="1"/>
    </xf>
    <xf numFmtId="0" fontId="15" fillId="2" borderId="8" xfId="0" applyFont="1" applyFill="1" applyBorder="1" applyAlignment="1">
      <alignment vertical="top" wrapText="1"/>
    </xf>
    <xf numFmtId="0" fontId="27" fillId="2" borderId="8" xfId="0" applyFont="1" applyFill="1" applyBorder="1" applyAlignment="1">
      <alignment vertical="top" wrapText="1"/>
    </xf>
    <xf numFmtId="0" fontId="17" fillId="2" borderId="11" xfId="0" applyFont="1" applyFill="1" applyBorder="1" applyAlignment="1">
      <alignment horizontal="center" vertical="center" wrapText="1"/>
    </xf>
    <xf numFmtId="0" fontId="17" fillId="2" borderId="1" xfId="0" applyFont="1" applyFill="1" applyBorder="1" applyAlignment="1">
      <alignment horizontal="center" vertical="center" wrapText="1"/>
    </xf>
    <xf numFmtId="16" fontId="17" fillId="2" borderId="1" xfId="0" applyNumberFormat="1" applyFont="1" applyFill="1" applyBorder="1" applyAlignment="1">
      <alignment horizontal="center" vertical="center" wrapText="1"/>
    </xf>
    <xf numFmtId="0" fontId="17" fillId="2" borderId="8" xfId="0" applyFont="1" applyFill="1" applyBorder="1" applyAlignment="1">
      <alignment horizontal="center" vertical="center" wrapText="1"/>
    </xf>
    <xf numFmtId="0" fontId="26" fillId="2" borderId="10" xfId="0" applyFont="1" applyFill="1" applyBorder="1" applyAlignment="1">
      <alignment vertical="top" wrapText="1"/>
    </xf>
    <xf numFmtId="3" fontId="15" fillId="2" borderId="15" xfId="0" applyNumberFormat="1" applyFont="1" applyFill="1" applyBorder="1" applyAlignment="1">
      <alignment horizontal="left" vertical="top" wrapText="1"/>
    </xf>
    <xf numFmtId="3" fontId="27" fillId="2" borderId="14" xfId="0" applyNumberFormat="1" applyFont="1" applyFill="1" applyBorder="1" applyAlignment="1">
      <alignment horizontal="left" vertical="center" wrapText="1"/>
    </xf>
    <xf numFmtId="0" fontId="26" fillId="2" borderId="3" xfId="0" applyFont="1" applyFill="1" applyBorder="1" applyAlignment="1">
      <alignment horizontal="left" vertical="top" wrapText="1"/>
    </xf>
    <xf numFmtId="0" fontId="26" fillId="2" borderId="7" xfId="0" applyFont="1" applyFill="1" applyBorder="1" applyAlignment="1">
      <alignment horizontal="left" vertical="top" wrapText="1"/>
    </xf>
    <xf numFmtId="175" fontId="9" fillId="2" borderId="0" xfId="0" applyNumberFormat="1" applyFont="1" applyFill="1" applyBorder="1" applyAlignment="1">
      <alignment horizontal="right" indent="1"/>
    </xf>
    <xf numFmtId="1" fontId="0" fillId="2" borderId="0" xfId="0" applyNumberFormat="1" applyFill="1"/>
    <xf numFmtId="0" fontId="27" fillId="2" borderId="11" xfId="0" applyFont="1" applyFill="1" applyBorder="1" applyAlignment="1">
      <alignment vertical="top" wrapText="1"/>
    </xf>
    <xf numFmtId="3" fontId="7" fillId="2" borderId="0" xfId="0" applyNumberFormat="1" applyFont="1" applyFill="1" applyBorder="1" applyAlignment="1">
      <alignment horizontal="right"/>
    </xf>
    <xf numFmtId="3" fontId="9" fillId="2" borderId="0" xfId="0" applyNumberFormat="1" applyFont="1" applyFill="1" applyBorder="1" applyAlignment="1">
      <alignment horizontal="right" vertical="center"/>
    </xf>
    <xf numFmtId="164" fontId="15" fillId="2" borderId="0" xfId="0" applyNumberFormat="1" applyFont="1" applyFill="1" applyBorder="1" applyAlignment="1">
      <alignment horizontal="left" vertical="top" wrapText="1"/>
    </xf>
    <xf numFmtId="164" fontId="15" fillId="2" borderId="2" xfId="0" applyNumberFormat="1" applyFont="1" applyFill="1" applyBorder="1" applyAlignment="1">
      <alignment horizontal="left" vertical="top" wrapText="1"/>
    </xf>
    <xf numFmtId="0" fontId="9" fillId="0" borderId="0" xfId="0" applyFont="1" applyBorder="1"/>
    <xf numFmtId="0" fontId="27" fillId="2" borderId="0" xfId="0" applyFont="1" applyFill="1" applyBorder="1" applyAlignment="1">
      <alignment vertical="center"/>
    </xf>
    <xf numFmtId="0" fontId="15" fillId="2" borderId="7" xfId="0" applyFont="1" applyFill="1" applyBorder="1" applyAlignment="1">
      <alignment horizontal="left" vertical="center" wrapText="1"/>
    </xf>
    <xf numFmtId="164" fontId="15" fillId="2" borderId="4" xfId="0" applyNumberFormat="1" applyFont="1" applyFill="1" applyBorder="1" applyAlignment="1">
      <alignment horizontal="left" vertical="top" wrapText="1"/>
    </xf>
    <xf numFmtId="0" fontId="15" fillId="2" borderId="14" xfId="0" applyFont="1" applyFill="1" applyBorder="1" applyAlignment="1">
      <alignment horizontal="left" vertical="center" wrapText="1"/>
    </xf>
    <xf numFmtId="0" fontId="26" fillId="2" borderId="0" xfId="0" applyFont="1" applyFill="1" applyBorder="1" applyAlignment="1">
      <alignment horizontal="right" vertical="center" wrapText="1"/>
    </xf>
    <xf numFmtId="0" fontId="7" fillId="2" borderId="0" xfId="11" applyFont="1" applyFill="1"/>
    <xf numFmtId="0" fontId="0" fillId="2" borderId="0" xfId="0" applyFill="1" applyAlignment="1">
      <alignment horizontal="center"/>
    </xf>
    <xf numFmtId="0" fontId="15" fillId="2" borderId="9" xfId="0" applyFont="1" applyFill="1" applyBorder="1" applyAlignment="1">
      <alignment vertical="top" wrapText="1"/>
    </xf>
    <xf numFmtId="0" fontId="38" fillId="2" borderId="3" xfId="9" applyFill="1" applyBorder="1"/>
    <xf numFmtId="0" fontId="38" fillId="2" borderId="3" xfId="9" applyFill="1" applyBorder="1" applyAlignment="1">
      <alignment horizontal="center"/>
    </xf>
    <xf numFmtId="178" fontId="9" fillId="2" borderId="0" xfId="4" applyNumberFormat="1" applyFont="1" applyFill="1" applyBorder="1" applyAlignment="1">
      <alignment horizontal="right" vertical="center"/>
    </xf>
    <xf numFmtId="0" fontId="15" fillId="2" borderId="3" xfId="0" applyFont="1" applyFill="1" applyBorder="1" applyAlignment="1">
      <alignment vertical="top" wrapText="1"/>
    </xf>
    <xf numFmtId="0" fontId="15" fillId="2" borderId="10" xfId="0" applyFont="1" applyFill="1" applyBorder="1" applyAlignment="1">
      <alignment vertical="top"/>
    </xf>
    <xf numFmtId="0" fontId="15" fillId="2" borderId="7" xfId="0" applyFont="1" applyFill="1" applyBorder="1" applyAlignment="1">
      <alignment vertical="top" wrapText="1"/>
    </xf>
    <xf numFmtId="167" fontId="9" fillId="2" borderId="0" xfId="4" applyNumberFormat="1" applyFont="1" applyFill="1" applyBorder="1" applyAlignment="1">
      <alignment horizontal="right"/>
    </xf>
    <xf numFmtId="167" fontId="7" fillId="2" borderId="0" xfId="4" applyNumberFormat="1" applyFont="1" applyFill="1" applyBorder="1" applyAlignment="1">
      <alignment horizontal="right"/>
    </xf>
    <xf numFmtId="0" fontId="0" fillId="0" borderId="0" xfId="0" applyFill="1" applyProtection="1"/>
    <xf numFmtId="0" fontId="0" fillId="0" borderId="0" xfId="0" applyFill="1" applyAlignment="1" applyProtection="1">
      <alignment horizontal="left"/>
    </xf>
    <xf numFmtId="0" fontId="15" fillId="2" borderId="8" xfId="7" applyFont="1" applyFill="1" applyBorder="1" applyAlignment="1">
      <alignment vertical="top" wrapText="1"/>
    </xf>
    <xf numFmtId="165" fontId="9" fillId="2" borderId="0" xfId="11" applyNumberFormat="1" applyFont="1" applyFill="1"/>
    <xf numFmtId="0" fontId="7" fillId="2" borderId="0" xfId="0" applyFont="1" applyFill="1" applyBorder="1" applyProtection="1"/>
    <xf numFmtId="175" fontId="9" fillId="2" borderId="0" xfId="4" applyNumberFormat="1" applyFont="1" applyFill="1" applyBorder="1" applyAlignment="1">
      <alignment horizontal="right"/>
    </xf>
    <xf numFmtId="175" fontId="9" fillId="2" borderId="0" xfId="4" applyNumberFormat="1" applyFont="1" applyFill="1" applyBorder="1" applyAlignment="1">
      <alignment horizontal="right" indent="1"/>
    </xf>
    <xf numFmtId="175" fontId="7" fillId="2" borderId="0" xfId="4" applyNumberFormat="1" applyFont="1" applyFill="1" applyBorder="1" applyAlignment="1">
      <alignment horizontal="right"/>
    </xf>
    <xf numFmtId="175" fontId="7" fillId="2" borderId="0" xfId="4" applyNumberFormat="1" applyFont="1" applyFill="1" applyBorder="1" applyAlignment="1">
      <alignment horizontal="right" indent="1"/>
    </xf>
    <xf numFmtId="0" fontId="15" fillId="0" borderId="10" xfId="0" applyFont="1" applyFill="1" applyBorder="1" applyAlignment="1">
      <alignment horizontal="center" vertical="center" wrapText="1"/>
    </xf>
    <xf numFmtId="0" fontId="23" fillId="2" borderId="3" xfId="0" applyFont="1" applyFill="1" applyBorder="1" applyAlignment="1">
      <alignment vertical="top"/>
    </xf>
    <xf numFmtId="0" fontId="16" fillId="2" borderId="0" xfId="0" applyFont="1" applyFill="1"/>
    <xf numFmtId="0" fontId="7" fillId="2" borderId="15" xfId="0" applyFont="1" applyFill="1" applyBorder="1" applyAlignment="1">
      <alignment horizontal="center" vertical="center" wrapText="1"/>
    </xf>
    <xf numFmtId="0" fontId="15" fillId="2" borderId="8" xfId="0" applyFont="1" applyFill="1" applyBorder="1" applyAlignment="1">
      <alignment horizontal="centerContinuous" vertical="top" wrapText="1"/>
    </xf>
    <xf numFmtId="167" fontId="7" fillId="2" borderId="0" xfId="0" applyNumberFormat="1" applyFont="1" applyFill="1" applyBorder="1" applyAlignment="1">
      <alignment vertical="center"/>
    </xf>
    <xf numFmtId="0" fontId="34" fillId="4" borderId="0" xfId="13" applyFont="1" applyFill="1" applyBorder="1" applyAlignment="1">
      <alignment horizontal="centerContinuous" vertical="center"/>
    </xf>
    <xf numFmtId="0" fontId="35" fillId="4" borderId="0" xfId="13" applyFont="1" applyFill="1" applyBorder="1" applyAlignment="1">
      <alignment horizontal="centerContinuous" vertical="center"/>
    </xf>
    <xf numFmtId="0" fontId="36" fillId="4" borderId="0" xfId="13" applyFont="1" applyFill="1" applyBorder="1" applyAlignment="1">
      <alignment horizontal="centerContinuous" vertical="center"/>
    </xf>
    <xf numFmtId="0" fontId="11" fillId="5" borderId="0" xfId="13" applyFont="1" applyFill="1" applyBorder="1" applyAlignment="1">
      <alignment vertical="center"/>
    </xf>
    <xf numFmtId="0" fontId="11" fillId="4" borderId="0" xfId="13" applyFont="1" applyFill="1" applyBorder="1" applyAlignment="1">
      <alignment horizontal="centerContinuous"/>
    </xf>
    <xf numFmtId="0" fontId="25" fillId="4" borderId="0" xfId="13" applyFont="1" applyFill="1" applyBorder="1" applyAlignment="1">
      <alignment horizontal="centerContinuous"/>
    </xf>
    <xf numFmtId="0" fontId="25" fillId="4" borderId="0" xfId="13" applyFont="1" applyFill="1" applyAlignment="1">
      <alignment horizontal="centerContinuous"/>
    </xf>
    <xf numFmtId="0" fontId="24" fillId="4" borderId="0" xfId="13" applyFont="1" applyFill="1" applyBorder="1"/>
    <xf numFmtId="0" fontId="9" fillId="4" borderId="0" xfId="13" applyFont="1" applyFill="1" applyBorder="1"/>
    <xf numFmtId="0" fontId="9" fillId="4" borderId="0" xfId="13" applyFont="1" applyFill="1"/>
    <xf numFmtId="0" fontId="17" fillId="4" borderId="0" xfId="13" applyFont="1" applyFill="1" applyBorder="1"/>
    <xf numFmtId="0" fontId="0" fillId="4" borderId="0" xfId="0" applyFill="1" applyBorder="1"/>
    <xf numFmtId="0" fontId="0" fillId="4" borderId="0" xfId="0" applyFill="1"/>
    <xf numFmtId="17" fontId="9" fillId="4" borderId="0" xfId="13" applyNumberFormat="1" applyFont="1" applyFill="1" applyBorder="1"/>
    <xf numFmtId="49" fontId="17" fillId="4" borderId="0" xfId="0" applyNumberFormat="1" applyFont="1" applyFill="1" applyAlignment="1">
      <alignment horizontal="right"/>
    </xf>
    <xf numFmtId="0" fontId="38" fillId="2" borderId="0" xfId="9" applyFill="1" applyAlignment="1">
      <alignment horizontal="center"/>
    </xf>
    <xf numFmtId="1" fontId="0" fillId="0" borderId="0" xfId="0" applyNumberFormat="1" applyFill="1" applyBorder="1"/>
    <xf numFmtId="0" fontId="17" fillId="2" borderId="0" xfId="0" applyFont="1" applyFill="1" applyAlignment="1">
      <alignment vertical="center"/>
    </xf>
    <xf numFmtId="0" fontId="15" fillId="0" borderId="0" xfId="0" applyFont="1" applyFill="1" applyBorder="1" applyAlignment="1" applyProtection="1">
      <alignment horizontal="left" vertical="top" wrapText="1"/>
    </xf>
    <xf numFmtId="0" fontId="20" fillId="0" borderId="0" xfId="0" applyFont="1" applyFill="1" applyBorder="1" applyAlignment="1" applyProtection="1">
      <alignment horizontal="center" vertical="center" wrapText="1"/>
    </xf>
    <xf numFmtId="0" fontId="7" fillId="0" borderId="0" xfId="7" applyFont="1" applyFill="1" applyBorder="1" applyAlignment="1">
      <alignment horizontal="center"/>
    </xf>
    <xf numFmtId="173" fontId="7" fillId="0" borderId="0" xfId="7" applyNumberFormat="1" applyFont="1" applyFill="1" applyBorder="1" applyAlignment="1">
      <alignment horizontal="center"/>
    </xf>
    <xf numFmtId="3" fontId="0" fillId="0" borderId="0" xfId="0" applyNumberFormat="1" applyFill="1" applyBorder="1"/>
    <xf numFmtId="165" fontId="0" fillId="0" borderId="0" xfId="0" applyNumberFormat="1" applyFill="1"/>
    <xf numFmtId="0" fontId="23" fillId="0" borderId="0" xfId="11" applyFont="1" applyFill="1"/>
    <xf numFmtId="0" fontId="41" fillId="2" borderId="2" xfId="8" applyFont="1" applyFill="1" applyBorder="1"/>
    <xf numFmtId="0" fontId="9" fillId="2" borderId="0" xfId="13" applyFont="1" applyFill="1" applyAlignment="1">
      <alignment horizontal="left"/>
    </xf>
    <xf numFmtId="0" fontId="10" fillId="0" borderId="0" xfId="13"/>
    <xf numFmtId="3" fontId="26" fillId="2" borderId="7" xfId="0" applyNumberFormat="1" applyFont="1" applyFill="1" applyBorder="1" applyAlignment="1">
      <alignment horizontal="center" vertical="center" wrapText="1"/>
    </xf>
    <xf numFmtId="0" fontId="23" fillId="0" borderId="0" xfId="0" applyFont="1" applyFill="1" applyBorder="1"/>
    <xf numFmtId="0" fontId="29" fillId="0" borderId="0" xfId="0" applyFont="1" applyFill="1" applyBorder="1"/>
    <xf numFmtId="3" fontId="9" fillId="0" borderId="0" xfId="0" applyNumberFormat="1" applyFont="1" applyFill="1" applyBorder="1"/>
    <xf numFmtId="177" fontId="9" fillId="0" borderId="0" xfId="5" applyNumberFormat="1" applyFont="1" applyFill="1"/>
    <xf numFmtId="165" fontId="9" fillId="2" borderId="6" xfId="7" applyNumberFormat="1" applyFont="1" applyFill="1" applyBorder="1" applyAlignment="1">
      <alignment horizontal="right" vertical="center" wrapText="1" indent="1"/>
    </xf>
    <xf numFmtId="3" fontId="7" fillId="2" borderId="6" xfId="8" applyNumberFormat="1" applyFont="1" applyFill="1" applyBorder="1" applyAlignment="1">
      <alignment horizontal="right" vertical="center"/>
    </xf>
    <xf numFmtId="173" fontId="7" fillId="2" borderId="5" xfId="7" applyNumberFormat="1" applyFont="1" applyFill="1" applyBorder="1" applyAlignment="1">
      <alignment horizontal="center" vertical="center"/>
    </xf>
    <xf numFmtId="0" fontId="44" fillId="2" borderId="0" xfId="8" applyFont="1" applyFill="1" applyBorder="1"/>
    <xf numFmtId="3" fontId="9" fillId="0" borderId="0" xfId="0" applyNumberFormat="1" applyFont="1" applyFill="1" applyAlignment="1">
      <alignment vertical="center"/>
    </xf>
    <xf numFmtId="3" fontId="35" fillId="0" borderId="0" xfId="8" applyNumberFormat="1" applyFill="1"/>
    <xf numFmtId="3" fontId="7" fillId="2" borderId="5" xfId="0" applyNumberFormat="1" applyFont="1" applyFill="1" applyBorder="1" applyAlignment="1">
      <alignment horizontal="right"/>
    </xf>
    <xf numFmtId="165" fontId="9" fillId="2" borderId="0" xfId="0" applyNumberFormat="1" applyFont="1" applyFill="1" applyBorder="1" applyAlignment="1">
      <alignment horizontal="right" vertical="center"/>
    </xf>
    <xf numFmtId="3" fontId="43" fillId="2" borderId="5" xfId="12" applyNumberFormat="1" applyFont="1" applyFill="1" applyBorder="1" applyAlignment="1">
      <alignment horizontal="right"/>
    </xf>
    <xf numFmtId="3" fontId="43" fillId="2" borderId="0" xfId="12" applyNumberFormat="1" applyFont="1" applyFill="1" applyBorder="1" applyAlignment="1">
      <alignment horizontal="right"/>
    </xf>
    <xf numFmtId="167" fontId="43" fillId="2" borderId="5" xfId="12" applyNumberFormat="1" applyFont="1" applyFill="1" applyBorder="1" applyAlignment="1">
      <alignment horizontal="right"/>
    </xf>
    <xf numFmtId="167" fontId="43" fillId="2" borderId="0" xfId="12" applyNumberFormat="1" applyFont="1" applyFill="1" applyBorder="1" applyAlignment="1">
      <alignment horizontal="right"/>
    </xf>
    <xf numFmtId="167" fontId="42" fillId="2" borderId="5" xfId="12" applyNumberFormat="1" applyFont="1" applyFill="1" applyBorder="1" applyAlignment="1">
      <alignment horizontal="right"/>
    </xf>
    <xf numFmtId="167" fontId="9" fillId="2" borderId="0" xfId="0" applyNumberFormat="1" applyFont="1" applyFill="1" applyBorder="1" applyAlignment="1">
      <alignment horizontal="right" vertical="center"/>
    </xf>
    <xf numFmtId="175" fontId="0" fillId="2" borderId="0" xfId="0" applyNumberFormat="1" applyFill="1" applyAlignment="1">
      <alignment horizontal="right"/>
    </xf>
    <xf numFmtId="165" fontId="9" fillId="2" borderId="0" xfId="0" applyNumberFormat="1" applyFont="1" applyFill="1" applyBorder="1" applyAlignment="1">
      <alignment horizontal="right"/>
    </xf>
    <xf numFmtId="3" fontId="20" fillId="2" borderId="3" xfId="0" applyNumberFormat="1" applyFont="1" applyFill="1" applyBorder="1" applyAlignment="1">
      <alignment horizontal="center" vertical="center" wrapText="1"/>
    </xf>
    <xf numFmtId="0" fontId="7" fillId="2" borderId="6" xfId="6" applyNumberFormat="1" applyFont="1" applyFill="1" applyBorder="1"/>
    <xf numFmtId="0" fontId="9" fillId="2" borderId="0" xfId="5" applyFont="1" applyFill="1" applyBorder="1" applyAlignment="1">
      <alignment horizontal="center"/>
    </xf>
    <xf numFmtId="0" fontId="44" fillId="0" borderId="0" xfId="5" applyFont="1" applyFill="1"/>
    <xf numFmtId="0" fontId="9" fillId="2" borderId="0" xfId="5" applyFont="1" applyFill="1" applyBorder="1" applyAlignment="1">
      <alignment horizontal="left"/>
    </xf>
    <xf numFmtId="0" fontId="14" fillId="2" borderId="0" xfId="5" applyFont="1" applyFill="1" applyBorder="1" applyAlignment="1">
      <alignment horizontal="right"/>
    </xf>
    <xf numFmtId="0" fontId="12" fillId="2" borderId="0" xfId="5" applyFont="1" applyFill="1" applyBorder="1" applyAlignment="1">
      <alignment horizontal="left"/>
    </xf>
    <xf numFmtId="0" fontId="15" fillId="2" borderId="11" xfId="5" applyFont="1" applyFill="1" applyBorder="1" applyAlignment="1">
      <alignment horizontal="left" vertical="top"/>
    </xf>
    <xf numFmtId="0" fontId="15" fillId="2" borderId="12" xfId="5" applyFont="1" applyFill="1" applyBorder="1" applyAlignment="1">
      <alignment horizontal="left" vertical="top" wrapText="1"/>
    </xf>
    <xf numFmtId="0" fontId="15" fillId="2" borderId="9" xfId="5" applyFont="1" applyFill="1" applyBorder="1" applyAlignment="1">
      <alignment horizontal="left" vertical="top" wrapText="1"/>
    </xf>
    <xf numFmtId="0" fontId="15" fillId="2" borderId="14" xfId="5" applyFont="1" applyFill="1" applyBorder="1" applyAlignment="1">
      <alignment horizontal="left" vertical="top" wrapText="1"/>
    </xf>
    <xf numFmtId="0" fontId="7" fillId="2" borderId="0" xfId="5" applyFont="1" applyFill="1" applyBorder="1" applyAlignment="1">
      <alignment horizontal="center" wrapText="1"/>
    </xf>
    <xf numFmtId="0" fontId="7" fillId="2" borderId="0" xfId="5" applyFont="1" applyFill="1" applyBorder="1" applyAlignment="1">
      <alignment horizontal="center"/>
    </xf>
    <xf numFmtId="0" fontId="7" fillId="2" borderId="0" xfId="5" applyFont="1" applyFill="1" applyBorder="1" applyAlignment="1">
      <alignment horizontal="right" indent="1"/>
    </xf>
    <xf numFmtId="179" fontId="6" fillId="2" borderId="0" xfId="5" applyNumberFormat="1" applyFont="1" applyFill="1" applyBorder="1"/>
    <xf numFmtId="0" fontId="6" fillId="2" borderId="0" xfId="5" applyNumberFormat="1" applyFont="1" applyFill="1" applyBorder="1" applyAlignment="1">
      <alignment horizontal="right" indent="1"/>
    </xf>
    <xf numFmtId="0" fontId="7" fillId="2" borderId="5" xfId="5" applyFont="1" applyFill="1" applyBorder="1" applyAlignment="1">
      <alignment horizontal="center"/>
    </xf>
    <xf numFmtId="179" fontId="9" fillId="0" borderId="0" xfId="5" applyNumberFormat="1" applyFill="1"/>
    <xf numFmtId="166" fontId="9" fillId="0" borderId="0" xfId="5" applyNumberFormat="1" applyFill="1"/>
    <xf numFmtId="165" fontId="7" fillId="2" borderId="0" xfId="5" applyNumberFormat="1" applyFont="1" applyFill="1" applyBorder="1" applyAlignment="1">
      <alignment horizontal="center"/>
    </xf>
    <xf numFmtId="166" fontId="7" fillId="2" borderId="0" xfId="5" applyNumberFormat="1" applyFont="1" applyFill="1" applyBorder="1" applyAlignment="1">
      <alignment horizontal="right"/>
    </xf>
    <xf numFmtId="0" fontId="7" fillId="2" borderId="5" xfId="5" applyFont="1" applyFill="1" applyBorder="1" applyAlignment="1">
      <alignment horizontal="right"/>
    </xf>
    <xf numFmtId="179" fontId="45" fillId="2" borderId="0" xfId="5" applyNumberFormat="1" applyFont="1" applyFill="1" applyBorder="1"/>
    <xf numFmtId="165" fontId="7" fillId="2" borderId="0" xfId="5" applyNumberFormat="1" applyFont="1" applyFill="1" applyBorder="1" applyAlignment="1">
      <alignment horizontal="right"/>
    </xf>
    <xf numFmtId="165" fontId="7" fillId="2" borderId="7" xfId="5" applyNumberFormat="1" applyFont="1" applyFill="1" applyBorder="1" applyAlignment="1">
      <alignment horizontal="center"/>
    </xf>
    <xf numFmtId="166" fontId="7" fillId="2" borderId="7" xfId="5" applyNumberFormat="1" applyFont="1" applyFill="1" applyBorder="1" applyAlignment="1">
      <alignment horizontal="center"/>
    </xf>
    <xf numFmtId="0" fontId="7" fillId="2" borderId="7" xfId="5" applyFont="1" applyFill="1" applyBorder="1" applyAlignment="1">
      <alignment horizontal="right"/>
    </xf>
    <xf numFmtId="165" fontId="7" fillId="2" borderId="7" xfId="5" applyNumberFormat="1" applyFont="1" applyFill="1" applyBorder="1" applyAlignment="1">
      <alignment horizontal="centerContinuous"/>
    </xf>
    <xf numFmtId="0" fontId="7" fillId="2" borderId="7" xfId="5" applyFont="1" applyFill="1" applyBorder="1" applyAlignment="1">
      <alignment horizontal="centerContinuous"/>
    </xf>
    <xf numFmtId="166" fontId="7" fillId="2" borderId="0" xfId="5" applyNumberFormat="1" applyFont="1" applyFill="1" applyBorder="1" applyAlignment="1">
      <alignment horizontal="center"/>
    </xf>
    <xf numFmtId="0" fontId="7" fillId="2" borderId="0" xfId="5" applyFont="1" applyFill="1" applyBorder="1" applyAlignment="1">
      <alignment horizontal="right"/>
    </xf>
    <xf numFmtId="165" fontId="7" fillId="2" borderId="0" xfId="5" applyNumberFormat="1" applyFont="1" applyFill="1" applyBorder="1" applyAlignment="1">
      <alignment horizontal="centerContinuous"/>
    </xf>
    <xf numFmtId="0" fontId="7" fillId="2" borderId="0" xfId="5" applyFont="1" applyFill="1" applyBorder="1" applyAlignment="1">
      <alignment horizontal="centerContinuous"/>
    </xf>
    <xf numFmtId="0" fontId="9" fillId="2" borderId="0" xfId="5" applyFont="1" applyFill="1" applyAlignment="1">
      <alignment horizontal="center"/>
    </xf>
    <xf numFmtId="0" fontId="17" fillId="2" borderId="0" xfId="5" applyFont="1" applyFill="1" applyAlignment="1">
      <alignment horizontal="right"/>
    </xf>
    <xf numFmtId="0" fontId="9" fillId="0" borderId="0" xfId="5" applyFont="1" applyFill="1" applyAlignment="1">
      <alignment horizontal="center"/>
    </xf>
    <xf numFmtId="0" fontId="17" fillId="0" borderId="0" xfId="0" applyFont="1" applyFill="1" applyAlignment="1">
      <alignment vertical="center"/>
    </xf>
    <xf numFmtId="0" fontId="0" fillId="0" borderId="6" xfId="0" applyBorder="1"/>
    <xf numFmtId="3" fontId="9" fillId="2" borderId="0" xfId="0" applyNumberFormat="1" applyFont="1" applyFill="1" applyAlignment="1">
      <alignment vertical="center"/>
    </xf>
    <xf numFmtId="1" fontId="15" fillId="2" borderId="3" xfId="0" applyNumberFormat="1" applyFont="1" applyFill="1" applyBorder="1" applyAlignment="1">
      <alignment horizontal="left" vertical="top" wrapText="1"/>
    </xf>
    <xf numFmtId="1" fontId="27" fillId="2" borderId="14" xfId="0" applyNumberFormat="1" applyFont="1" applyFill="1" applyBorder="1" applyAlignment="1">
      <alignment horizontal="left" vertical="top" wrapText="1"/>
    </xf>
    <xf numFmtId="3" fontId="15" fillId="2" borderId="1" xfId="0" applyNumberFormat="1" applyFont="1" applyFill="1" applyBorder="1" applyAlignment="1">
      <alignment horizontal="center" vertical="top" wrapText="1"/>
    </xf>
    <xf numFmtId="3" fontId="15" fillId="2" borderId="8" xfId="0" applyNumberFormat="1" applyFont="1" applyFill="1" applyBorder="1" applyAlignment="1">
      <alignment horizontal="center" vertical="top" wrapText="1"/>
    </xf>
    <xf numFmtId="0" fontId="9" fillId="2" borderId="6" xfId="0" applyFont="1" applyFill="1" applyBorder="1"/>
    <xf numFmtId="3" fontId="7" fillId="2" borderId="0" xfId="0" applyNumberFormat="1" applyFont="1" applyFill="1" applyBorder="1" applyProtection="1"/>
    <xf numFmtId="0" fontId="27" fillId="2" borderId="11" xfId="0" applyFont="1" applyFill="1" applyBorder="1" applyAlignment="1">
      <alignment horizontal="center" vertical="center" wrapText="1"/>
    </xf>
    <xf numFmtId="165" fontId="7" fillId="2" borderId="0" xfId="0" applyNumberFormat="1" applyFont="1" applyFill="1" applyBorder="1" applyAlignment="1">
      <alignment horizontal="right" vertical="center"/>
    </xf>
    <xf numFmtId="167" fontId="42" fillId="2" borderId="0" xfId="12" applyNumberFormat="1" applyFont="1" applyFill="1" applyBorder="1" applyAlignment="1">
      <alignment horizontal="right"/>
    </xf>
    <xf numFmtId="0" fontId="15" fillId="2" borderId="6" xfId="0" applyFont="1" applyFill="1" applyBorder="1" applyAlignment="1">
      <alignment horizontal="left" vertical="top" wrapText="1"/>
    </xf>
    <xf numFmtId="0" fontId="15" fillId="0" borderId="1" xfId="19" applyFont="1" applyBorder="1" applyAlignment="1">
      <alignment horizontal="center" wrapText="1"/>
    </xf>
    <xf numFmtId="3" fontId="24" fillId="0" borderId="0" xfId="0" applyNumberFormat="1" applyFont="1" applyFill="1" applyAlignment="1">
      <alignment vertical="center"/>
    </xf>
    <xf numFmtId="0" fontId="15" fillId="2" borderId="1" xfId="10" applyNumberFormat="1" applyFont="1" applyFill="1" applyBorder="1" applyAlignment="1">
      <alignment horizontal="center" vertical="top" wrapText="1"/>
    </xf>
    <xf numFmtId="0" fontId="15" fillId="2" borderId="8" xfId="10" applyNumberFormat="1" applyFont="1" applyFill="1" applyBorder="1" applyAlignment="1">
      <alignment horizontal="center" vertical="top" wrapText="1"/>
    </xf>
    <xf numFmtId="0" fontId="0" fillId="0" borderId="0" xfId="0" applyNumberFormat="1"/>
    <xf numFmtId="0" fontId="9" fillId="2" borderId="7" xfId="0" applyFont="1" applyFill="1" applyBorder="1" applyProtection="1"/>
    <xf numFmtId="0" fontId="9" fillId="2" borderId="7" xfId="0" applyFont="1" applyFill="1" applyBorder="1" applyAlignment="1" applyProtection="1">
      <alignment horizontal="left"/>
    </xf>
    <xf numFmtId="0" fontId="9" fillId="0" borderId="0" xfId="0" applyFont="1" applyFill="1" applyBorder="1" applyProtection="1"/>
    <xf numFmtId="165" fontId="9" fillId="0" borderId="0" xfId="0" applyNumberFormat="1" applyFont="1" applyFill="1"/>
    <xf numFmtId="0" fontId="9" fillId="2" borderId="0" xfId="0" applyFont="1" applyFill="1" applyProtection="1"/>
    <xf numFmtId="0" fontId="9" fillId="2" borderId="0" xfId="0" applyFont="1" applyFill="1" applyAlignment="1" applyProtection="1">
      <alignment horizontal="left"/>
    </xf>
    <xf numFmtId="0" fontId="9" fillId="0" borderId="0" xfId="0" applyFont="1" applyFill="1" applyProtection="1"/>
    <xf numFmtId="0" fontId="9" fillId="0" borderId="0" xfId="0" applyFont="1" applyFill="1" applyAlignment="1" applyProtection="1">
      <alignment horizontal="left"/>
    </xf>
    <xf numFmtId="0" fontId="9" fillId="0" borderId="0" xfId="0" applyFont="1" applyProtection="1"/>
    <xf numFmtId="0" fontId="9" fillId="0" borderId="0" xfId="0" applyFont="1" applyAlignment="1" applyProtection="1">
      <alignment horizontal="left"/>
    </xf>
    <xf numFmtId="3" fontId="16" fillId="0" borderId="0" xfId="0" applyNumberFormat="1" applyFont="1" applyFill="1"/>
    <xf numFmtId="3" fontId="0" fillId="0" borderId="0" xfId="0" applyNumberFormat="1" applyAlignment="1">
      <alignment vertical="center"/>
    </xf>
    <xf numFmtId="3" fontId="9" fillId="2" borderId="13" xfId="0" applyNumberFormat="1" applyFont="1" applyFill="1" applyBorder="1"/>
    <xf numFmtId="3" fontId="9" fillId="2" borderId="13" xfId="0" applyNumberFormat="1" applyFont="1" applyFill="1" applyBorder="1" applyAlignment="1">
      <alignment vertical="center"/>
    </xf>
    <xf numFmtId="3" fontId="7" fillId="2" borderId="13" xfId="0" applyNumberFormat="1" applyFont="1" applyFill="1" applyBorder="1" applyAlignment="1">
      <alignment vertical="center"/>
    </xf>
    <xf numFmtId="167" fontId="7" fillId="2" borderId="6" xfId="0" applyNumberFormat="1" applyFont="1" applyFill="1" applyBorder="1" applyAlignment="1">
      <alignment vertical="center"/>
    </xf>
    <xf numFmtId="167" fontId="9" fillId="2" borderId="6" xfId="0" applyNumberFormat="1" applyFont="1" applyFill="1" applyBorder="1" applyAlignment="1">
      <alignment horizontal="right" vertical="center"/>
    </xf>
    <xf numFmtId="3" fontId="9" fillId="2" borderId="13" xfId="0" applyNumberFormat="1" applyFont="1" applyFill="1" applyBorder="1" applyAlignment="1">
      <alignment horizontal="right" vertical="center"/>
    </xf>
    <xf numFmtId="169" fontId="9" fillId="2" borderId="0" xfId="0" applyNumberFormat="1" applyFont="1" applyFill="1" applyBorder="1" applyAlignment="1">
      <alignment vertical="center"/>
    </xf>
    <xf numFmtId="0" fontId="27" fillId="0" borderId="0" xfId="0" applyFont="1" applyFill="1" applyBorder="1" applyAlignment="1">
      <alignment vertical="center"/>
    </xf>
    <xf numFmtId="164" fontId="27" fillId="2" borderId="6" xfId="0" applyNumberFormat="1" applyFont="1" applyFill="1" applyBorder="1" applyAlignment="1">
      <alignment horizontal="left" vertical="center" wrapText="1"/>
    </xf>
    <xf numFmtId="3" fontId="9" fillId="2" borderId="13" xfId="0" applyNumberFormat="1" applyFont="1" applyFill="1" applyBorder="1" applyAlignment="1">
      <alignment horizontal="right"/>
    </xf>
    <xf numFmtId="3" fontId="9" fillId="2" borderId="6" xfId="0" applyNumberFormat="1" applyFont="1" applyFill="1" applyBorder="1" applyAlignment="1">
      <alignment horizontal="right"/>
    </xf>
    <xf numFmtId="3" fontId="7" fillId="2" borderId="13" xfId="0" applyNumberFormat="1" applyFont="1" applyFill="1" applyBorder="1" applyAlignment="1">
      <alignment horizontal="right"/>
    </xf>
    <xf numFmtId="3" fontId="7" fillId="2" borderId="6" xfId="0" applyNumberFormat="1" applyFont="1" applyFill="1" applyBorder="1" applyAlignment="1">
      <alignment horizontal="right"/>
    </xf>
    <xf numFmtId="3" fontId="43" fillId="2" borderId="13" xfId="12" applyNumberFormat="1" applyFont="1" applyFill="1" applyBorder="1" applyAlignment="1">
      <alignment horizontal="right"/>
    </xf>
    <xf numFmtId="3" fontId="7" fillId="2" borderId="13" xfId="0" applyNumberFormat="1" applyFont="1" applyFill="1" applyBorder="1"/>
    <xf numFmtId="177" fontId="9" fillId="2" borderId="0" xfId="5" applyNumberFormat="1" applyFont="1" applyFill="1" applyBorder="1" applyAlignment="1">
      <alignment vertical="center"/>
    </xf>
    <xf numFmtId="0" fontId="9" fillId="2" borderId="7" xfId="5" applyFont="1" applyFill="1" applyBorder="1"/>
    <xf numFmtId="169" fontId="27" fillId="2" borderId="3" xfId="5" applyNumberFormat="1" applyFont="1" applyFill="1" applyBorder="1" applyAlignment="1">
      <alignment vertical="center"/>
    </xf>
    <xf numFmtId="164" fontId="7" fillId="2" borderId="3" xfId="5" applyNumberFormat="1" applyFont="1" applyFill="1" applyBorder="1" applyAlignment="1">
      <alignment horizontal="center" wrapText="1"/>
    </xf>
    <xf numFmtId="177" fontId="9" fillId="2" borderId="0" xfId="0" applyNumberFormat="1" applyFont="1" applyFill="1" applyBorder="1" applyAlignment="1">
      <alignment vertical="center"/>
    </xf>
    <xf numFmtId="3" fontId="9" fillId="2" borderId="6" xfId="6" applyNumberFormat="1" applyFont="1" applyFill="1" applyBorder="1" applyAlignment="1">
      <alignment horizontal="right"/>
    </xf>
    <xf numFmtId="3" fontId="7" fillId="2" borderId="6" xfId="6" applyNumberFormat="1" applyFont="1" applyFill="1" applyBorder="1" applyAlignment="1">
      <alignment horizontal="right"/>
    </xf>
    <xf numFmtId="167" fontId="9" fillId="2" borderId="6" xfId="4" applyNumberFormat="1" applyFont="1" applyFill="1" applyBorder="1" applyAlignment="1">
      <alignment horizontal="right" vertical="center"/>
    </xf>
    <xf numFmtId="167" fontId="9" fillId="2" borderId="6" xfId="4" applyNumberFormat="1" applyFont="1" applyFill="1" applyBorder="1" applyAlignment="1">
      <alignment vertical="center"/>
    </xf>
    <xf numFmtId="167" fontId="7" fillId="2" borderId="6" xfId="4" applyNumberFormat="1" applyFont="1" applyFill="1" applyBorder="1" applyAlignment="1">
      <alignment vertical="center"/>
    </xf>
    <xf numFmtId="175" fontId="7" fillId="2" borderId="6" xfId="0" applyNumberFormat="1" applyFont="1" applyFill="1" applyBorder="1"/>
    <xf numFmtId="175" fontId="0" fillId="2" borderId="6" xfId="0" applyNumberFormat="1" applyFill="1" applyBorder="1"/>
    <xf numFmtId="175" fontId="0" fillId="2" borderId="6" xfId="0" applyNumberFormat="1" applyFill="1" applyBorder="1" applyAlignment="1">
      <alignment horizontal="right"/>
    </xf>
    <xf numFmtId="3" fontId="7" fillId="2" borderId="6" xfId="0" applyNumberFormat="1" applyFont="1" applyFill="1" applyBorder="1"/>
    <xf numFmtId="3" fontId="7" fillId="2" borderId="13" xfId="8" applyNumberFormat="1" applyFont="1" applyFill="1" applyBorder="1" applyAlignment="1">
      <alignment horizontal="right" vertical="center" indent="1"/>
    </xf>
    <xf numFmtId="165" fontId="9" fillId="2" borderId="13" xfId="7" applyNumberFormat="1" applyFont="1" applyFill="1" applyBorder="1" applyAlignment="1">
      <alignment horizontal="right" vertical="center" wrapText="1" indent="1"/>
    </xf>
    <xf numFmtId="3" fontId="9" fillId="2" borderId="6" xfId="5" applyNumberFormat="1" applyFont="1" applyFill="1" applyBorder="1" applyAlignment="1">
      <alignment horizontal="right"/>
    </xf>
    <xf numFmtId="0" fontId="15" fillId="2" borderId="14" xfId="0" applyFont="1" applyFill="1" applyBorder="1" applyAlignment="1">
      <alignment vertical="top" wrapText="1"/>
    </xf>
    <xf numFmtId="0" fontId="15" fillId="2" borderId="2" xfId="0" applyFont="1" applyFill="1" applyBorder="1" applyAlignment="1">
      <alignment vertical="top" wrapText="1"/>
    </xf>
    <xf numFmtId="3" fontId="38" fillId="0" borderId="0" xfId="9" applyNumberFormat="1" applyFill="1"/>
    <xf numFmtId="3" fontId="38" fillId="2" borderId="5" xfId="9" applyNumberFormat="1" applyFont="1" applyFill="1" applyBorder="1" applyAlignment="1">
      <alignment horizontal="right"/>
    </xf>
    <xf numFmtId="0" fontId="38" fillId="0" borderId="0" xfId="9" applyFill="1" applyBorder="1"/>
    <xf numFmtId="0" fontId="23" fillId="2" borderId="0" xfId="0" applyFont="1" applyFill="1"/>
    <xf numFmtId="167" fontId="9" fillId="2" borderId="0" xfId="0" applyNumberFormat="1" applyFont="1" applyFill="1" applyBorder="1" applyAlignment="1">
      <alignment horizontal="right"/>
    </xf>
    <xf numFmtId="3" fontId="0" fillId="2" borderId="0" xfId="0" applyNumberFormat="1" applyFill="1" applyBorder="1" applyAlignment="1">
      <alignment horizontal="right"/>
    </xf>
    <xf numFmtId="0" fontId="0" fillId="2" borderId="0" xfId="0" applyFill="1" applyAlignment="1">
      <alignment horizontal="right" vertical="center"/>
    </xf>
    <xf numFmtId="3" fontId="9" fillId="2" borderId="5" xfId="0" applyNumberFormat="1" applyFont="1" applyFill="1" applyBorder="1" applyAlignment="1">
      <alignment horizontal="right" vertical="center"/>
    </xf>
    <xf numFmtId="167" fontId="7" fillId="2" borderId="0" xfId="0" applyNumberFormat="1" applyFont="1" applyFill="1" applyBorder="1" applyAlignment="1">
      <alignment horizontal="right"/>
    </xf>
    <xf numFmtId="0" fontId="0" fillId="2" borderId="0" xfId="0" applyFill="1" applyBorder="1" applyAlignment="1">
      <alignment horizontal="right" vertical="center"/>
    </xf>
    <xf numFmtId="3" fontId="9" fillId="2" borderId="5" xfId="0" applyNumberFormat="1" applyFont="1" applyFill="1" applyBorder="1" applyAlignment="1"/>
    <xf numFmtId="3" fontId="9" fillId="0" borderId="0" xfId="0" applyNumberFormat="1" applyFont="1"/>
    <xf numFmtId="3" fontId="9" fillId="2" borderId="0" xfId="0" applyNumberFormat="1" applyFont="1" applyFill="1" applyBorder="1" applyAlignment="1"/>
    <xf numFmtId="175" fontId="7" fillId="2" borderId="0" xfId="0" applyNumberFormat="1" applyFont="1" applyFill="1" applyBorder="1" applyAlignment="1">
      <alignment horizontal="right" indent="1"/>
    </xf>
    <xf numFmtId="0" fontId="15" fillId="2" borderId="0" xfId="0" applyFont="1" applyFill="1" applyBorder="1" applyAlignment="1">
      <alignment horizontal="left" vertical="center" wrapText="1"/>
    </xf>
    <xf numFmtId="164" fontId="27" fillId="2" borderId="0" xfId="0" applyNumberFormat="1" applyFont="1" applyFill="1" applyBorder="1" applyAlignment="1">
      <alignment horizontal="left" vertical="center" wrapText="1"/>
    </xf>
    <xf numFmtId="173" fontId="7" fillId="2" borderId="0" xfId="6" applyNumberFormat="1" applyFont="1" applyFill="1" applyBorder="1" applyAlignment="1">
      <alignment horizontal="center" vertical="center"/>
    </xf>
    <xf numFmtId="0" fontId="7" fillId="2" borderId="0" xfId="6" applyNumberFormat="1" applyFont="1" applyFill="1" applyBorder="1" applyAlignment="1">
      <alignment vertical="center"/>
    </xf>
    <xf numFmtId="0" fontId="7" fillId="2" borderId="0" xfId="6" applyNumberFormat="1" applyFont="1" applyFill="1" applyBorder="1" applyAlignment="1">
      <alignment horizontal="center" vertical="center"/>
    </xf>
    <xf numFmtId="169" fontId="7" fillId="2" borderId="5" xfId="0" applyNumberFormat="1" applyFont="1" applyFill="1" applyBorder="1" applyAlignment="1">
      <alignment vertical="center"/>
    </xf>
    <xf numFmtId="1" fontId="15" fillId="2" borderId="12" xfId="0" applyNumberFormat="1" applyFont="1" applyFill="1" applyBorder="1" applyAlignment="1">
      <alignment horizontal="left" vertical="top" wrapText="1"/>
    </xf>
    <xf numFmtId="1" fontId="15" fillId="2" borderId="14" xfId="0" applyNumberFormat="1" applyFont="1" applyFill="1" applyBorder="1" applyAlignment="1">
      <alignment horizontal="left" vertical="top" wrapText="1"/>
    </xf>
    <xf numFmtId="164" fontId="9" fillId="2" borderId="7" xfId="0" applyNumberFormat="1" applyFont="1" applyFill="1" applyBorder="1" applyAlignment="1">
      <alignment horizontal="center"/>
    </xf>
    <xf numFmtId="3" fontId="9" fillId="2" borderId="5" xfId="6" applyNumberFormat="1" applyFont="1" applyFill="1" applyBorder="1" applyAlignment="1">
      <alignment vertical="center"/>
    </xf>
    <xf numFmtId="3" fontId="7" fillId="2" borderId="5" xfId="6" applyNumberFormat="1" applyFont="1" applyFill="1" applyBorder="1" applyAlignment="1">
      <alignment vertical="center"/>
    </xf>
    <xf numFmtId="167" fontId="9" fillId="2" borderId="0" xfId="6" applyNumberFormat="1" applyFont="1" applyFill="1" applyBorder="1" applyAlignment="1">
      <alignment horizontal="center" vertical="center"/>
    </xf>
    <xf numFmtId="167" fontId="9" fillId="2" borderId="0" xfId="0" applyNumberFormat="1" applyFont="1" applyFill="1" applyAlignment="1">
      <alignment horizontal="center"/>
    </xf>
    <xf numFmtId="167" fontId="7" fillId="2" borderId="0" xfId="6" applyNumberFormat="1" applyFont="1" applyFill="1" applyBorder="1" applyAlignment="1">
      <alignment horizontal="center" vertical="center"/>
    </xf>
    <xf numFmtId="175" fontId="0" fillId="2" borderId="0" xfId="0" applyNumberFormat="1" applyFill="1" applyAlignment="1">
      <alignment horizontal="center"/>
    </xf>
    <xf numFmtId="0" fontId="7" fillId="2" borderId="5" xfId="7" applyFont="1" applyFill="1" applyBorder="1" applyAlignment="1">
      <alignment horizontal="left"/>
    </xf>
    <xf numFmtId="0" fontId="27" fillId="2" borderId="11" xfId="0" applyFont="1" applyFill="1" applyBorder="1" applyAlignment="1">
      <alignment horizontal="center" vertical="top"/>
    </xf>
    <xf numFmtId="169" fontId="17" fillId="2" borderId="0" xfId="5" applyNumberFormat="1" applyFont="1" applyFill="1" applyBorder="1" applyAlignment="1">
      <alignment vertical="center"/>
    </xf>
    <xf numFmtId="172" fontId="17" fillId="2" borderId="0" xfId="4" applyNumberFormat="1" applyFont="1" applyFill="1" applyBorder="1" applyAlignment="1">
      <alignment horizontal="right" vertical="center"/>
    </xf>
    <xf numFmtId="0" fontId="9" fillId="2" borderId="6" xfId="5" applyFont="1" applyFill="1" applyBorder="1"/>
    <xf numFmtId="3" fontId="9" fillId="2" borderId="0" xfId="5" applyNumberFormat="1" applyFont="1" applyFill="1"/>
    <xf numFmtId="164" fontId="9" fillId="2" borderId="0" xfId="5" applyNumberFormat="1" applyFont="1" applyFill="1" applyAlignment="1">
      <alignment horizontal="center"/>
    </xf>
    <xf numFmtId="173" fontId="7" fillId="2" borderId="7" xfId="6" applyNumberFormat="1" applyFont="1" applyFill="1" applyBorder="1" applyAlignment="1">
      <alignment horizontal="center" vertical="center"/>
    </xf>
    <xf numFmtId="0" fontId="7" fillId="2" borderId="7" xfId="6" applyNumberFormat="1" applyFont="1" applyFill="1" applyBorder="1" applyAlignment="1">
      <alignment vertical="center"/>
    </xf>
    <xf numFmtId="169" fontId="9" fillId="2" borderId="10" xfId="0" applyNumberFormat="1" applyFont="1" applyFill="1" applyBorder="1" applyAlignment="1">
      <alignment vertical="center"/>
    </xf>
    <xf numFmtId="178" fontId="9" fillId="2" borderId="7" xfId="4" applyNumberFormat="1" applyFont="1" applyFill="1" applyBorder="1" applyAlignment="1">
      <alignment horizontal="right" vertical="center" indent="1"/>
    </xf>
    <xf numFmtId="175" fontId="9" fillId="2" borderId="7" xfId="0" applyNumberFormat="1" applyFont="1" applyFill="1" applyBorder="1" applyAlignment="1">
      <alignment vertical="center"/>
    </xf>
    <xf numFmtId="0" fontId="7" fillId="2" borderId="7" xfId="6" applyNumberFormat="1" applyFont="1" applyFill="1" applyBorder="1" applyAlignment="1">
      <alignment horizontal="center" vertical="center"/>
    </xf>
    <xf numFmtId="0" fontId="7" fillId="2" borderId="7" xfId="6" applyNumberFormat="1" applyFont="1" applyFill="1" applyBorder="1"/>
    <xf numFmtId="169" fontId="9" fillId="2" borderId="7" xfId="0" applyNumberFormat="1" applyFont="1" applyFill="1" applyBorder="1" applyAlignment="1">
      <alignment vertical="center"/>
    </xf>
    <xf numFmtId="178" fontId="9" fillId="2" borderId="7" xfId="4" applyNumberFormat="1" applyFont="1" applyFill="1" applyBorder="1" applyAlignment="1">
      <alignment horizontal="right" vertical="center"/>
    </xf>
    <xf numFmtId="175" fontId="7" fillId="2" borderId="0" xfId="0" applyNumberFormat="1" applyFont="1" applyFill="1" applyAlignment="1">
      <alignment horizontal="center"/>
    </xf>
    <xf numFmtId="164" fontId="27" fillId="2" borderId="8" xfId="0" applyNumberFormat="1" applyFont="1" applyFill="1" applyBorder="1" applyAlignment="1">
      <alignment horizontal="center" vertical="center" wrapText="1"/>
    </xf>
    <xf numFmtId="164" fontId="27" fillId="2" borderId="11" xfId="0" applyNumberFormat="1" applyFont="1" applyFill="1" applyBorder="1" applyAlignment="1">
      <alignment horizontal="center" vertical="center" wrapText="1"/>
    </xf>
    <xf numFmtId="0" fontId="11" fillId="2" borderId="0" xfId="0" applyFont="1" applyFill="1" applyBorder="1"/>
    <xf numFmtId="0" fontId="15" fillId="2" borderId="10"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2" xfId="0" applyFont="1" applyFill="1" applyBorder="1" applyAlignment="1">
      <alignment vertical="top" wrapText="1"/>
    </xf>
    <xf numFmtId="0" fontId="15" fillId="2" borderId="10" xfId="0" applyFont="1" applyFill="1" applyBorder="1" applyAlignment="1">
      <alignment vertical="top" wrapText="1"/>
    </xf>
    <xf numFmtId="3" fontId="7" fillId="2" borderId="5" xfId="0" applyNumberFormat="1" applyFont="1" applyFill="1" applyBorder="1" applyAlignment="1">
      <alignment horizontal="center" vertical="center"/>
    </xf>
    <xf numFmtId="3" fontId="16" fillId="2" borderId="0" xfId="0" applyNumberFormat="1" applyFont="1" applyFill="1"/>
    <xf numFmtId="3" fontId="7" fillId="2" borderId="0" xfId="0" applyNumberFormat="1" applyFont="1" applyFill="1" applyBorder="1" applyAlignment="1">
      <alignment horizontal="center" vertical="center"/>
    </xf>
    <xf numFmtId="3" fontId="7" fillId="2" borderId="5" xfId="6" applyNumberFormat="1" applyFont="1" applyFill="1" applyBorder="1" applyAlignment="1">
      <alignment horizontal="center" vertical="center"/>
    </xf>
    <xf numFmtId="3" fontId="9" fillId="2" borderId="0" xfId="0" applyNumberFormat="1" applyFont="1" applyFill="1" applyBorder="1" applyAlignment="1">
      <alignment horizontal="center" vertical="center"/>
    </xf>
    <xf numFmtId="0" fontId="44" fillId="2" borderId="0" xfId="0" applyFont="1" applyFill="1"/>
    <xf numFmtId="165" fontId="0" fillId="0" borderId="0" xfId="0" applyNumberFormat="1"/>
    <xf numFmtId="0" fontId="6" fillId="2" borderId="0" xfId="0" applyNumberFormat="1" applyFont="1" applyFill="1"/>
    <xf numFmtId="0" fontId="0" fillId="2" borderId="0" xfId="0" applyNumberFormat="1" applyFill="1"/>
    <xf numFmtId="165" fontId="9" fillId="0" borderId="0" xfId="11" applyNumberFormat="1" applyFont="1" applyFill="1"/>
    <xf numFmtId="0" fontId="18" fillId="2" borderId="8" xfId="0" applyFont="1" applyFill="1" applyBorder="1" applyAlignment="1">
      <alignment horizontal="left" vertical="top"/>
    </xf>
    <xf numFmtId="1" fontId="15" fillId="2" borderId="8" xfId="0" applyNumberFormat="1" applyFont="1" applyFill="1" applyBorder="1" applyAlignment="1">
      <alignment horizontal="left" vertical="top" wrapText="1"/>
    </xf>
    <xf numFmtId="3" fontId="7" fillId="0" borderId="0" xfId="7" applyNumberFormat="1" applyFont="1" applyFill="1" applyBorder="1" applyAlignment="1">
      <alignment horizontal="center"/>
    </xf>
    <xf numFmtId="0" fontId="23" fillId="2" borderId="0" xfId="11" applyFont="1" applyFill="1"/>
    <xf numFmtId="0" fontId="7" fillId="2" borderId="1" xfId="6" applyFont="1" applyFill="1" applyBorder="1" applyAlignment="1">
      <alignment horizontal="left" vertical="top" wrapText="1"/>
    </xf>
    <xf numFmtId="0" fontId="26" fillId="2" borderId="1" xfId="6" applyFont="1" applyFill="1" applyBorder="1" applyAlignment="1">
      <alignment horizontal="left" vertical="top" wrapText="1"/>
    </xf>
    <xf numFmtId="167" fontId="9" fillId="2" borderId="0" xfId="6" applyNumberFormat="1" applyFont="1" applyFill="1" applyBorder="1" applyAlignment="1">
      <alignment horizontal="right"/>
    </xf>
    <xf numFmtId="3" fontId="9" fillId="2" borderId="5" xfId="6" applyNumberFormat="1" applyFont="1" applyFill="1" applyBorder="1" applyAlignment="1">
      <alignment horizontal="right" vertical="center"/>
    </xf>
    <xf numFmtId="0" fontId="27" fillId="2" borderId="1" xfId="6" applyFont="1" applyFill="1" applyBorder="1" applyAlignment="1">
      <alignment horizontal="center" vertical="center" wrapText="1"/>
    </xf>
    <xf numFmtId="0" fontId="27" fillId="2" borderId="8" xfId="6" applyFont="1" applyFill="1" applyBorder="1" applyAlignment="1">
      <alignment horizontal="center" vertical="center" wrapText="1"/>
    </xf>
    <xf numFmtId="0" fontId="15" fillId="2" borderId="0" xfId="6" applyNumberFormat="1" applyFont="1" applyFill="1" applyBorder="1" applyAlignment="1">
      <alignment horizontal="center"/>
    </xf>
    <xf numFmtId="3" fontId="15" fillId="2" borderId="6" xfId="6" applyNumberFormat="1" applyFont="1" applyFill="1" applyBorder="1" applyAlignment="1">
      <alignment horizontal="right"/>
    </xf>
    <xf numFmtId="0" fontId="7" fillId="0" borderId="0" xfId="11" applyFont="1" applyFill="1"/>
    <xf numFmtId="3" fontId="7" fillId="2" borderId="5" xfId="6" applyNumberFormat="1" applyFont="1" applyFill="1" applyBorder="1" applyAlignment="1"/>
    <xf numFmtId="3" fontId="7" fillId="2" borderId="0" xfId="6" applyNumberFormat="1" applyFont="1" applyFill="1" applyBorder="1" applyAlignment="1"/>
    <xf numFmtId="3" fontId="7" fillId="2" borderId="6" xfId="6" applyNumberFormat="1" applyFont="1" applyFill="1" applyBorder="1" applyAlignment="1"/>
    <xf numFmtId="3" fontId="9" fillId="2" borderId="6" xfId="6" applyNumberFormat="1" applyFont="1" applyFill="1" applyBorder="1" applyAlignment="1">
      <alignment horizontal="right" vertical="center"/>
    </xf>
    <xf numFmtId="3" fontId="15" fillId="2" borderId="5" xfId="6" applyNumberFormat="1" applyFont="1" applyFill="1" applyBorder="1" applyAlignment="1">
      <alignment horizontal="right"/>
    </xf>
    <xf numFmtId="3" fontId="15" fillId="2" borderId="0" xfId="6" applyNumberFormat="1" applyFont="1" applyFill="1" applyBorder="1" applyAlignment="1">
      <alignment horizontal="right"/>
    </xf>
    <xf numFmtId="167" fontId="9" fillId="2" borderId="6" xfId="6" applyNumberFormat="1" applyFont="1" applyFill="1" applyBorder="1" applyAlignment="1">
      <alignment horizontal="right"/>
    </xf>
    <xf numFmtId="0" fontId="16" fillId="2" borderId="0" xfId="11" applyFont="1" applyFill="1"/>
    <xf numFmtId="3" fontId="16" fillId="2" borderId="0" xfId="11" applyNumberFormat="1" applyFont="1" applyFill="1"/>
    <xf numFmtId="3" fontId="9" fillId="2" borderId="0" xfId="11" applyNumberFormat="1" applyFont="1" applyFill="1" applyAlignment="1">
      <alignment horizontal="right"/>
    </xf>
    <xf numFmtId="3" fontId="7" fillId="2" borderId="0" xfId="11" applyNumberFormat="1" applyFont="1" applyFill="1"/>
    <xf numFmtId="3" fontId="15" fillId="2" borderId="0" xfId="11" applyNumberFormat="1" applyFont="1" applyFill="1"/>
    <xf numFmtId="0" fontId="21" fillId="2" borderId="7" xfId="11" applyFont="1" applyFill="1" applyBorder="1"/>
    <xf numFmtId="0" fontId="21" fillId="2" borderId="0" xfId="11" applyFont="1" applyFill="1"/>
    <xf numFmtId="0" fontId="24" fillId="0" borderId="0" xfId="6" applyFont="1" applyFill="1" applyBorder="1"/>
    <xf numFmtId="0" fontId="16" fillId="0" borderId="0" xfId="6" applyFont="1" applyFill="1" applyBorder="1"/>
    <xf numFmtId="171" fontId="16" fillId="0" borderId="0" xfId="6" applyNumberFormat="1" applyFont="1" applyFill="1" applyBorder="1"/>
    <xf numFmtId="0" fontId="24" fillId="0" borderId="0" xfId="6" applyFont="1" applyFill="1"/>
    <xf numFmtId="3" fontId="21" fillId="0" borderId="0" xfId="6" applyNumberFormat="1" applyFont="1" applyFill="1" applyBorder="1" applyAlignment="1">
      <alignment horizontal="right"/>
    </xf>
    <xf numFmtId="171" fontId="17" fillId="0" borderId="0" xfId="6" applyNumberFormat="1" applyFont="1" applyFill="1" applyAlignment="1">
      <alignment horizontal="right"/>
    </xf>
    <xf numFmtId="0" fontId="9" fillId="2" borderId="7" xfId="11" applyFont="1" applyFill="1" applyBorder="1" applyAlignment="1">
      <alignment horizontal="center"/>
    </xf>
    <xf numFmtId="0" fontId="7" fillId="2" borderId="6" xfId="6" applyNumberFormat="1" applyFont="1" applyFill="1" applyBorder="1" applyAlignment="1">
      <alignment vertical="center"/>
    </xf>
    <xf numFmtId="0" fontId="15" fillId="2" borderId="6" xfId="6" applyNumberFormat="1" applyFont="1" applyFill="1" applyBorder="1" applyAlignment="1">
      <alignment horizontal="left"/>
    </xf>
    <xf numFmtId="167" fontId="7" fillId="2" borderId="5" xfId="6" applyNumberFormat="1" applyFont="1" applyFill="1" applyBorder="1" applyAlignment="1"/>
    <xf numFmtId="167" fontId="15" fillId="2" borderId="5" xfId="6" applyNumberFormat="1" applyFont="1" applyFill="1" applyBorder="1" applyAlignment="1">
      <alignment horizontal="right"/>
    </xf>
    <xf numFmtId="167" fontId="9" fillId="2" borderId="5" xfId="6" applyNumberFormat="1" applyFont="1" applyFill="1" applyBorder="1" applyAlignment="1"/>
    <xf numFmtId="175" fontId="0" fillId="0" borderId="5" xfId="0" applyNumberFormat="1" applyBorder="1"/>
    <xf numFmtId="0" fontId="27" fillId="2" borderId="0" xfId="11" applyFont="1" applyFill="1"/>
    <xf numFmtId="180" fontId="0" fillId="2" borderId="5" xfId="28" applyNumberFormat="1" applyFont="1" applyFill="1" applyBorder="1"/>
    <xf numFmtId="180" fontId="0" fillId="2" borderId="0" xfId="28" applyNumberFormat="1" applyFont="1" applyFill="1"/>
    <xf numFmtId="180" fontId="7" fillId="2" borderId="5" xfId="28" applyNumberFormat="1" applyFont="1" applyFill="1" applyBorder="1"/>
    <xf numFmtId="0" fontId="6" fillId="2" borderId="0" xfId="29" applyFont="1" applyFill="1"/>
    <xf numFmtId="0" fontId="4" fillId="2" borderId="0" xfId="29" applyFont="1" applyFill="1"/>
    <xf numFmtId="0" fontId="54" fillId="0" borderId="0" xfId="29"/>
    <xf numFmtId="0" fontId="55" fillId="2" borderId="0" xfId="29" applyFont="1" applyFill="1"/>
    <xf numFmtId="0" fontId="45" fillId="2" borderId="0" xfId="29" applyFont="1" applyFill="1"/>
    <xf numFmtId="0" fontId="15" fillId="2" borderId="4" xfId="29" applyFont="1" applyFill="1" applyBorder="1" applyAlignment="1">
      <alignment horizontal="center" vertical="center" wrapText="1"/>
    </xf>
    <xf numFmtId="0" fontId="15" fillId="2" borderId="4" xfId="29" applyFont="1" applyFill="1" applyBorder="1" applyAlignment="1">
      <alignment horizontal="left" vertical="center"/>
    </xf>
    <xf numFmtId="0" fontId="15" fillId="2" borderId="2" xfId="29" applyFont="1" applyFill="1" applyBorder="1" applyAlignment="1">
      <alignment horizontal="left" vertical="center"/>
    </xf>
    <xf numFmtId="0" fontId="15" fillId="2" borderId="12" xfId="29" applyFont="1" applyFill="1" applyBorder="1" applyAlignment="1">
      <alignment horizontal="center" vertical="center" wrapText="1"/>
    </xf>
    <xf numFmtId="0" fontId="15" fillId="2" borderId="6" xfId="29" applyFont="1" applyFill="1" applyBorder="1" applyAlignment="1">
      <alignment horizontal="left" vertical="center"/>
    </xf>
    <xf numFmtId="0" fontId="53" fillId="2" borderId="5" xfId="29" applyFont="1" applyFill="1" applyBorder="1"/>
    <xf numFmtId="0" fontId="15" fillId="2" borderId="13" xfId="29" applyFont="1" applyFill="1" applyBorder="1" applyAlignment="1">
      <alignment horizontal="left" vertical="center"/>
    </xf>
    <xf numFmtId="0" fontId="15" fillId="2" borderId="0" xfId="29" applyFont="1" applyFill="1" applyBorder="1" applyAlignment="1">
      <alignment horizontal="left" vertical="center"/>
    </xf>
    <xf numFmtId="0" fontId="6" fillId="2" borderId="12" xfId="29" applyFont="1" applyFill="1" applyBorder="1"/>
    <xf numFmtId="3" fontId="6" fillId="2" borderId="13" xfId="29" applyNumberFormat="1" applyFont="1" applyFill="1" applyBorder="1"/>
    <xf numFmtId="3" fontId="6" fillId="2" borderId="0" xfId="29" applyNumberFormat="1" applyFont="1" applyFill="1"/>
    <xf numFmtId="3" fontId="45" fillId="2" borderId="13" xfId="29" applyNumberFormat="1" applyFont="1" applyFill="1" applyBorder="1"/>
    <xf numFmtId="3" fontId="45" fillId="2" borderId="0" xfId="29" applyNumberFormat="1" applyFont="1" applyFill="1"/>
    <xf numFmtId="0" fontId="17" fillId="2" borderId="0" xfId="29" applyFont="1" applyFill="1" applyBorder="1"/>
    <xf numFmtId="0" fontId="4" fillId="2" borderId="0" xfId="29" applyFont="1" applyFill="1" applyBorder="1"/>
    <xf numFmtId="0" fontId="17" fillId="2" borderId="0" xfId="29" applyFont="1" applyFill="1" applyBorder="1" applyAlignment="1">
      <alignment horizontal="right"/>
    </xf>
    <xf numFmtId="0" fontId="15" fillId="2" borderId="5" xfId="6" applyNumberFormat="1" applyFont="1" applyFill="1" applyBorder="1" applyAlignment="1">
      <alignment horizontal="center"/>
    </xf>
    <xf numFmtId="0" fontId="15" fillId="2" borderId="14" xfId="0" applyFont="1" applyFill="1" applyBorder="1" applyAlignment="1">
      <alignment vertical="center" wrapText="1"/>
    </xf>
    <xf numFmtId="0" fontId="3" fillId="2" borderId="0" xfId="31" applyFill="1"/>
    <xf numFmtId="0" fontId="7" fillId="2" borderId="7" xfId="6" applyNumberFormat="1" applyFont="1" applyFill="1" applyBorder="1" applyAlignment="1">
      <alignment horizontal="center"/>
    </xf>
    <xf numFmtId="0" fontId="7" fillId="2" borderId="10" xfId="6" applyNumberFormat="1" applyFont="1" applyFill="1" applyBorder="1" applyAlignment="1">
      <alignment horizontal="center"/>
    </xf>
    <xf numFmtId="0" fontId="9" fillId="2" borderId="0" xfId="31" applyFont="1" applyFill="1"/>
    <xf numFmtId="0" fontId="17" fillId="2" borderId="0" xfId="31" applyFont="1" applyFill="1" applyBorder="1" applyAlignment="1">
      <alignment horizontal="right"/>
    </xf>
    <xf numFmtId="164" fontId="17" fillId="2" borderId="0" xfId="31" applyNumberFormat="1" applyFont="1" applyFill="1" applyAlignment="1">
      <alignment horizontal="right"/>
    </xf>
    <xf numFmtId="165" fontId="16" fillId="0" borderId="0" xfId="0" applyNumberFormat="1" applyFont="1" applyFill="1"/>
    <xf numFmtId="179" fontId="6" fillId="2" borderId="0" xfId="5" applyNumberFormat="1" applyFont="1" applyFill="1" applyBorder="1" applyAlignment="1">
      <alignment horizontal="right" indent="1"/>
    </xf>
    <xf numFmtId="0" fontId="0" fillId="0" borderId="0" xfId="0"/>
    <xf numFmtId="0" fontId="0" fillId="0" borderId="0" xfId="0" applyFill="1"/>
    <xf numFmtId="0" fontId="0" fillId="0" borderId="0" xfId="0" applyFill="1" applyAlignment="1">
      <alignment vertical="center"/>
    </xf>
    <xf numFmtId="0" fontId="0" fillId="0" borderId="0" xfId="0" applyFill="1" applyBorder="1" applyAlignment="1">
      <alignment vertical="center"/>
    </xf>
    <xf numFmtId="0" fontId="9" fillId="2" borderId="0" xfId="0" applyFont="1" applyFill="1" applyAlignment="1">
      <alignment vertical="center"/>
    </xf>
    <xf numFmtId="0" fontId="0" fillId="2" borderId="0" xfId="0" applyFill="1" applyAlignment="1">
      <alignment vertical="center"/>
    </xf>
    <xf numFmtId="0" fontId="17" fillId="2" borderId="0" xfId="0" applyFont="1" applyFill="1" applyAlignment="1">
      <alignment vertical="center"/>
    </xf>
    <xf numFmtId="0" fontId="12" fillId="2" borderId="0" xfId="5" applyFont="1" applyFill="1" applyBorder="1" applyAlignment="1">
      <alignment horizontal="left"/>
    </xf>
    <xf numFmtId="0" fontId="7" fillId="2" borderId="0" xfId="5" applyFont="1" applyFill="1" applyBorder="1" applyAlignment="1">
      <alignment horizontal="center"/>
    </xf>
    <xf numFmtId="0" fontId="9" fillId="2" borderId="0" xfId="5" applyFill="1" applyAlignment="1">
      <alignment vertical="center"/>
    </xf>
    <xf numFmtId="0" fontId="46" fillId="2" borderId="0" xfId="5" applyFont="1" applyFill="1" applyBorder="1" applyAlignment="1">
      <alignment horizontal="left" vertical="center"/>
    </xf>
    <xf numFmtId="0" fontId="9" fillId="2" borderId="0" xfId="5" applyFill="1" applyBorder="1" applyAlignment="1">
      <alignment horizontal="centerContinuous" vertical="center"/>
    </xf>
    <xf numFmtId="0" fontId="19" fillId="2" borderId="7" xfId="5" applyFont="1" applyFill="1" applyBorder="1" applyAlignment="1">
      <alignment horizontal="centerContinuous" vertical="top"/>
    </xf>
    <xf numFmtId="0" fontId="9" fillId="2" borderId="7" xfId="5" applyFill="1" applyBorder="1" applyAlignment="1">
      <alignment horizontal="centerContinuous" vertical="top"/>
    </xf>
    <xf numFmtId="0" fontId="0" fillId="2" borderId="0" xfId="0" applyFill="1" applyAlignment="1">
      <alignment vertical="top"/>
    </xf>
    <xf numFmtId="0" fontId="0" fillId="0" borderId="0" xfId="0" applyBorder="1" applyAlignment="1">
      <alignment vertical="top"/>
    </xf>
    <xf numFmtId="0" fontId="12" fillId="2" borderId="0" xfId="0" applyFont="1" applyFill="1" applyBorder="1" applyAlignment="1">
      <alignment horizontal="left" vertical="center"/>
    </xf>
    <xf numFmtId="0" fontId="12" fillId="0" borderId="0" xfId="0" applyFont="1" applyFill="1" applyBorder="1" applyAlignment="1">
      <alignment horizontal="left" vertical="center"/>
    </xf>
    <xf numFmtId="0" fontId="17" fillId="0" borderId="0" xfId="0" applyFont="1" applyBorder="1" applyAlignment="1">
      <alignment vertical="center"/>
    </xf>
    <xf numFmtId="0" fontId="17" fillId="0" borderId="0" xfId="0" applyFont="1" applyAlignment="1">
      <alignment vertical="center"/>
    </xf>
    <xf numFmtId="0" fontId="9" fillId="2" borderId="0" xfId="0" applyFont="1" applyFill="1" applyBorder="1" applyAlignment="1">
      <alignment horizontal="left" vertical="center" wrapText="1"/>
    </xf>
    <xf numFmtId="0" fontId="20" fillId="0" borderId="0" xfId="6" applyNumberFormat="1" applyFont="1" applyFill="1" applyBorder="1" applyAlignment="1">
      <alignment horizontal="center" vertical="center"/>
    </xf>
    <xf numFmtId="0" fontId="20" fillId="0" borderId="0" xfId="6" applyNumberFormat="1" applyFont="1" applyFill="1" applyBorder="1" applyAlignment="1">
      <alignment vertical="center"/>
    </xf>
    <xf numFmtId="3" fontId="0" fillId="0" borderId="0" xfId="0" applyNumberFormat="1" applyFill="1" applyBorder="1" applyAlignment="1">
      <alignment vertical="center"/>
    </xf>
    <xf numFmtId="0" fontId="19" fillId="2" borderId="0" xfId="5" applyFont="1" applyFill="1" applyBorder="1" applyAlignment="1">
      <alignment horizontal="centerContinuous"/>
    </xf>
    <xf numFmtId="0" fontId="9" fillId="2" borderId="0" xfId="5" applyFill="1" applyBorder="1" applyAlignment="1">
      <alignment horizontal="centerContinuous"/>
    </xf>
    <xf numFmtId="0" fontId="11" fillId="2" borderId="0" xfId="5" applyFont="1" applyFill="1" applyBorder="1" applyAlignment="1">
      <alignment horizontal="left"/>
    </xf>
    <xf numFmtId="0" fontId="11" fillId="2" borderId="0" xfId="5" applyFont="1" applyFill="1" applyBorder="1" applyAlignment="1">
      <alignment horizontal="center"/>
    </xf>
    <xf numFmtId="0" fontId="9" fillId="2" borderId="0" xfId="5" applyFont="1" applyFill="1" applyBorder="1" applyAlignment="1">
      <alignment horizontal="center" wrapText="1"/>
    </xf>
    <xf numFmtId="0" fontId="46" fillId="2" borderId="0" xfId="5" applyFont="1" applyFill="1" applyBorder="1" applyAlignment="1">
      <alignment horizontal="left"/>
    </xf>
    <xf numFmtId="0" fontId="9" fillId="2" borderId="0" xfId="5" applyFont="1" applyFill="1" applyBorder="1" applyAlignment="1">
      <alignment horizontal="left" wrapText="1"/>
    </xf>
    <xf numFmtId="0" fontId="20" fillId="2" borderId="0" xfId="5" applyFont="1" applyFill="1" applyBorder="1" applyAlignment="1">
      <alignment horizontal="center" wrapText="1"/>
    </xf>
    <xf numFmtId="0" fontId="20" fillId="2" borderId="0" xfId="5" applyFont="1" applyFill="1" applyBorder="1" applyAlignment="1">
      <alignment horizontal="left" wrapText="1"/>
    </xf>
    <xf numFmtId="14" fontId="56" fillId="2" borderId="0" xfId="0" applyNumberFormat="1" applyFont="1" applyFill="1"/>
    <xf numFmtId="14" fontId="56" fillId="2" borderId="0" xfId="0" applyNumberFormat="1" applyFont="1" applyFill="1" applyBorder="1"/>
    <xf numFmtId="0" fontId="57" fillId="2" borderId="0" xfId="31" applyFont="1" applyFill="1"/>
    <xf numFmtId="14" fontId="56" fillId="2" borderId="0" xfId="0" applyNumberFormat="1" applyFont="1" applyFill="1" applyAlignment="1">
      <alignment vertical="center"/>
    </xf>
    <xf numFmtId="3" fontId="0" fillId="2" borderId="5" xfId="0" applyNumberFormat="1" applyFill="1" applyBorder="1" applyAlignment="1">
      <alignment horizontal="right"/>
    </xf>
    <xf numFmtId="14" fontId="56" fillId="2" borderId="0" xfId="5" applyNumberFormat="1" applyFont="1" applyFill="1"/>
    <xf numFmtId="14" fontId="56" fillId="2" borderId="0" xfId="11" applyNumberFormat="1" applyFont="1" applyFill="1" applyBorder="1"/>
    <xf numFmtId="0" fontId="56" fillId="2" borderId="0" xfId="0" applyFont="1" applyFill="1" applyBorder="1" applyProtection="1"/>
    <xf numFmtId="0" fontId="56" fillId="2" borderId="0" xfId="11" applyFont="1" applyFill="1" applyBorder="1"/>
    <xf numFmtId="0" fontId="56" fillId="2" borderId="0" xfId="0" applyFont="1" applyFill="1" applyProtection="1"/>
    <xf numFmtId="0" fontId="56" fillId="2" borderId="0" xfId="0" applyFont="1" applyFill="1" applyBorder="1"/>
    <xf numFmtId="0" fontId="56" fillId="2" borderId="0" xfId="0" applyFont="1" applyFill="1"/>
    <xf numFmtId="0" fontId="56" fillId="2" borderId="0" xfId="31" applyFont="1" applyFill="1"/>
    <xf numFmtId="0" fontId="56" fillId="2" borderId="0" xfId="5" applyFont="1" applyFill="1"/>
    <xf numFmtId="0" fontId="56" fillId="2" borderId="0" xfId="0" applyFont="1" applyFill="1" applyBorder="1" applyAlignment="1">
      <alignment vertical="center"/>
    </xf>
    <xf numFmtId="0" fontId="58" fillId="2" borderId="0" xfId="36" applyFill="1" applyAlignment="1">
      <alignment horizontal="right"/>
    </xf>
    <xf numFmtId="0" fontId="57" fillId="2" borderId="0" xfId="35" applyFont="1" applyFill="1"/>
    <xf numFmtId="0" fontId="2" fillId="2" borderId="0" xfId="35" applyFill="1"/>
    <xf numFmtId="0" fontId="2" fillId="0" borderId="0" xfId="35"/>
    <xf numFmtId="0" fontId="12" fillId="2" borderId="0" xfId="35" applyFont="1" applyFill="1" applyBorder="1"/>
    <xf numFmtId="0" fontId="2" fillId="2" borderId="0" xfId="35" applyFill="1" applyBorder="1"/>
    <xf numFmtId="0" fontId="9" fillId="2" borderId="0" xfId="35" applyFont="1" applyFill="1" applyBorder="1"/>
    <xf numFmtId="0" fontId="14" fillId="2" borderId="0" xfId="35" applyFont="1" applyFill="1" applyBorder="1" applyAlignment="1">
      <alignment horizontal="right"/>
    </xf>
    <xf numFmtId="0" fontId="7" fillId="2" borderId="0" xfId="35" applyFont="1" applyFill="1" applyBorder="1"/>
    <xf numFmtId="1" fontId="7" fillId="2" borderId="1" xfId="35" applyNumberFormat="1" applyFont="1" applyFill="1" applyBorder="1" applyAlignment="1">
      <alignment horizontal="left" vertical="top" wrapText="1"/>
    </xf>
    <xf numFmtId="1" fontId="7" fillId="2" borderId="3" xfId="35" applyNumberFormat="1" applyFont="1" applyFill="1" applyBorder="1" applyAlignment="1">
      <alignment horizontal="left" vertical="top" wrapText="1"/>
    </xf>
    <xf numFmtId="1" fontId="7" fillId="0" borderId="0" xfId="35" applyNumberFormat="1" applyFont="1" applyBorder="1" applyAlignment="1">
      <alignment horizontal="center"/>
    </xf>
    <xf numFmtId="1" fontId="7" fillId="0" borderId="0" xfId="35" applyNumberFormat="1" applyFont="1" applyAlignment="1">
      <alignment horizontal="center"/>
    </xf>
    <xf numFmtId="1" fontId="15" fillId="2" borderId="1" xfId="35" applyNumberFormat="1" applyFont="1" applyFill="1" applyBorder="1" applyAlignment="1">
      <alignment horizontal="left" vertical="top" wrapText="1"/>
    </xf>
    <xf numFmtId="1" fontId="27" fillId="2" borderId="14" xfId="35" applyNumberFormat="1" applyFont="1" applyFill="1" applyBorder="1" applyAlignment="1">
      <alignment horizontal="left" vertical="top" wrapText="1"/>
    </xf>
    <xf numFmtId="1" fontId="15" fillId="2" borderId="10" xfId="35" applyNumberFormat="1" applyFont="1" applyFill="1" applyBorder="1" applyAlignment="1">
      <alignment horizontal="left" vertical="top" wrapText="1"/>
    </xf>
    <xf numFmtId="1" fontId="26" fillId="2" borderId="0" xfId="35" applyNumberFormat="1" applyFont="1" applyFill="1" applyBorder="1" applyAlignment="1">
      <alignment horizontal="center" vertical="center" wrapText="1"/>
    </xf>
    <xf numFmtId="3" fontId="9" fillId="2" borderId="5" xfId="35" applyNumberFormat="1" applyFont="1" applyFill="1" applyBorder="1" applyAlignment="1">
      <alignment horizontal="right" vertical="center"/>
    </xf>
    <xf numFmtId="3" fontId="9" fillId="2" borderId="0" xfId="35" applyNumberFormat="1" applyFont="1" applyFill="1" applyBorder="1" applyAlignment="1">
      <alignment horizontal="right" vertical="center"/>
    </xf>
    <xf numFmtId="0" fontId="6" fillId="2" borderId="5" xfId="35" applyFont="1" applyFill="1" applyBorder="1" applyAlignment="1">
      <alignment vertical="center"/>
    </xf>
    <xf numFmtId="0" fontId="6" fillId="2" borderId="0" xfId="35" applyFont="1" applyFill="1" applyAlignment="1">
      <alignment vertical="center"/>
    </xf>
    <xf numFmtId="0" fontId="9" fillId="0" borderId="0" xfId="35" applyFont="1" applyFill="1"/>
    <xf numFmtId="3" fontId="2" fillId="0" borderId="0" xfId="35" applyNumberFormat="1" applyAlignment="1">
      <alignment vertical="center"/>
    </xf>
    <xf numFmtId="0" fontId="2" fillId="0" borderId="0" xfId="35" applyAlignment="1">
      <alignment vertical="center"/>
    </xf>
    <xf numFmtId="3" fontId="9" fillId="2" borderId="10" xfId="35" applyNumberFormat="1" applyFont="1" applyFill="1" applyBorder="1" applyAlignment="1">
      <alignment horizontal="right" vertical="center"/>
    </xf>
    <xf numFmtId="3" fontId="9" fillId="2" borderId="7" xfId="35" applyNumberFormat="1" applyFont="1" applyFill="1" applyBorder="1" applyAlignment="1">
      <alignment horizontal="right" vertical="center"/>
    </xf>
    <xf numFmtId="0" fontId="6" fillId="2" borderId="10" xfId="35" applyFont="1" applyFill="1" applyBorder="1" applyAlignment="1">
      <alignment vertical="center"/>
    </xf>
    <xf numFmtId="0" fontId="6" fillId="2" borderId="7" xfId="35" applyFont="1" applyFill="1" applyBorder="1" applyAlignment="1">
      <alignment vertical="center"/>
    </xf>
    <xf numFmtId="3" fontId="7" fillId="2" borderId="5" xfId="35" applyNumberFormat="1" applyFont="1" applyFill="1" applyBorder="1" applyAlignment="1">
      <alignment horizontal="right" vertical="center"/>
    </xf>
    <xf numFmtId="3" fontId="7" fillId="2" borderId="0" xfId="35" applyNumberFormat="1" applyFont="1" applyFill="1" applyBorder="1" applyAlignment="1">
      <alignment horizontal="right" vertical="center"/>
    </xf>
    <xf numFmtId="165" fontId="7" fillId="2" borderId="5" xfId="35" applyNumberFormat="1" applyFont="1" applyFill="1" applyBorder="1" applyAlignment="1">
      <alignment horizontal="right" vertical="center"/>
    </xf>
    <xf numFmtId="165" fontId="7" fillId="2" borderId="0" xfId="35" applyNumberFormat="1" applyFont="1" applyFill="1" applyBorder="1" applyAlignment="1">
      <alignment horizontal="right" vertical="center"/>
    </xf>
    <xf numFmtId="165" fontId="9" fillId="2" borderId="0" xfId="35" applyNumberFormat="1" applyFont="1" applyFill="1" applyBorder="1" applyAlignment="1">
      <alignment horizontal="right" vertical="center"/>
    </xf>
    <xf numFmtId="0" fontId="15" fillId="2" borderId="0" xfId="35" applyFont="1" applyFill="1" applyBorder="1"/>
    <xf numFmtId="165" fontId="15" fillId="2" borderId="5" xfId="35" applyNumberFormat="1" applyFont="1" applyFill="1" applyBorder="1" applyAlignment="1">
      <alignment horizontal="right"/>
    </xf>
    <xf numFmtId="165" fontId="15" fillId="2" borderId="0" xfId="35" applyNumberFormat="1" applyFont="1" applyFill="1" applyBorder="1" applyAlignment="1">
      <alignment horizontal="right"/>
    </xf>
    <xf numFmtId="165" fontId="15" fillId="2" borderId="13" xfId="35" applyNumberFormat="1" applyFont="1" applyFill="1" applyBorder="1" applyAlignment="1">
      <alignment horizontal="right"/>
    </xf>
    <xf numFmtId="0" fontId="15" fillId="2" borderId="5" xfId="35" applyFont="1" applyFill="1" applyBorder="1"/>
    <xf numFmtId="0" fontId="9" fillId="2" borderId="7" xfId="35" applyFont="1" applyFill="1" applyBorder="1"/>
    <xf numFmtId="0" fontId="9" fillId="2" borderId="0" xfId="35" applyFont="1" applyFill="1"/>
    <xf numFmtId="0" fontId="8" fillId="2" borderId="0" xfId="35" applyFont="1" applyFill="1" applyAlignment="1">
      <alignment horizontal="right"/>
    </xf>
    <xf numFmtId="165" fontId="2" fillId="0" borderId="0" xfId="35" applyNumberFormat="1"/>
    <xf numFmtId="0" fontId="17" fillId="2" borderId="0" xfId="35" applyFont="1" applyFill="1" applyBorder="1"/>
    <xf numFmtId="0" fontId="17" fillId="2" borderId="0" xfId="35" applyFont="1" applyFill="1" applyBorder="1" applyAlignment="1">
      <alignment horizontal="right"/>
    </xf>
    <xf numFmtId="0" fontId="9" fillId="0" borderId="0" xfId="35" applyFont="1"/>
    <xf numFmtId="0" fontId="56" fillId="2" borderId="0" xfId="35" applyFont="1" applyFill="1"/>
    <xf numFmtId="164" fontId="17" fillId="2" borderId="0" xfId="35" applyNumberFormat="1" applyFont="1" applyFill="1" applyAlignment="1">
      <alignment horizontal="right"/>
    </xf>
    <xf numFmtId="0" fontId="0" fillId="0" borderId="10" xfId="0" applyBorder="1"/>
    <xf numFmtId="0" fontId="54" fillId="2" borderId="0" xfId="29" applyFill="1"/>
    <xf numFmtId="0" fontId="9" fillId="2" borderId="0" xfId="11" applyFont="1" applyFill="1" applyAlignment="1">
      <alignment vertical="center"/>
    </xf>
    <xf numFmtId="0" fontId="23" fillId="2" borderId="0" xfId="11" applyFont="1" applyFill="1" applyBorder="1"/>
    <xf numFmtId="0" fontId="6" fillId="2" borderId="2" xfId="29" applyFont="1" applyFill="1" applyBorder="1"/>
    <xf numFmtId="0" fontId="54" fillId="2" borderId="7" xfId="29" applyFill="1" applyBorder="1"/>
    <xf numFmtId="0" fontId="6" fillId="2" borderId="7" xfId="29" applyFont="1" applyFill="1" applyBorder="1"/>
    <xf numFmtId="0" fontId="7" fillId="2" borderId="7" xfId="29" applyFont="1" applyFill="1" applyBorder="1"/>
    <xf numFmtId="3" fontId="45" fillId="2" borderId="14" xfId="29" applyNumberFormat="1" applyFont="1" applyFill="1" applyBorder="1"/>
    <xf numFmtId="3" fontId="45" fillId="2" borderId="7" xfId="29" applyNumberFormat="1" applyFont="1" applyFill="1" applyBorder="1"/>
    <xf numFmtId="0" fontId="7" fillId="2" borderId="5" xfId="6" applyNumberFormat="1" applyFont="1" applyFill="1" applyBorder="1" applyAlignment="1">
      <alignment horizontal="left"/>
    </xf>
    <xf numFmtId="0" fontId="6" fillId="2" borderId="5" xfId="29" applyFont="1" applyFill="1" applyBorder="1"/>
    <xf numFmtId="0" fontId="48" fillId="2" borderId="14" xfId="8" applyFont="1" applyFill="1" applyBorder="1" applyAlignment="1">
      <alignment horizontal="left" wrapText="1"/>
    </xf>
    <xf numFmtId="0" fontId="48" fillId="2" borderId="10" xfId="8" applyFont="1" applyFill="1" applyBorder="1" applyAlignment="1">
      <alignment horizontal="left" wrapText="1"/>
    </xf>
    <xf numFmtId="0" fontId="12" fillId="2" borderId="0" xfId="31" applyFont="1" applyFill="1" applyBorder="1"/>
    <xf numFmtId="0" fontId="9" fillId="2" borderId="0" xfId="31" applyFont="1" applyFill="1" applyBorder="1"/>
    <xf numFmtId="0" fontId="7" fillId="2" borderId="0" xfId="31" applyFont="1" applyFill="1" applyBorder="1"/>
    <xf numFmtId="0" fontId="0" fillId="2" borderId="5" xfId="0" applyNumberFormat="1" applyFill="1" applyBorder="1"/>
    <xf numFmtId="3" fontId="7" fillId="2" borderId="5" xfId="0" applyNumberFormat="1" applyFont="1" applyFill="1" applyBorder="1" applyProtection="1"/>
    <xf numFmtId="0" fontId="0" fillId="2" borderId="0" xfId="0" applyFill="1" applyBorder="1" applyAlignment="1">
      <alignment horizontal="right"/>
    </xf>
    <xf numFmtId="0" fontId="59" fillId="2" borderId="0" xfId="0" applyFont="1" applyFill="1" applyBorder="1"/>
    <xf numFmtId="0" fontId="60" fillId="2" borderId="0" xfId="0" applyFont="1" applyFill="1" applyBorder="1"/>
    <xf numFmtId="0" fontId="61" fillId="2" borderId="0" xfId="0" applyFont="1" applyFill="1" applyBorder="1" applyAlignment="1">
      <alignment horizontal="right"/>
    </xf>
    <xf numFmtId="180" fontId="7" fillId="2" borderId="13" xfId="28" applyNumberFormat="1" applyFont="1" applyFill="1" applyBorder="1"/>
    <xf numFmtId="167" fontId="16" fillId="0" borderId="0" xfId="0" applyNumberFormat="1" applyFont="1"/>
    <xf numFmtId="169" fontId="15" fillId="2" borderId="0" xfId="35" applyNumberFormat="1" applyFont="1" applyFill="1" applyBorder="1" applyAlignment="1">
      <alignment horizontal="right"/>
    </xf>
    <xf numFmtId="181" fontId="7" fillId="2" borderId="0" xfId="35" applyNumberFormat="1" applyFont="1" applyFill="1" applyBorder="1" applyAlignment="1">
      <alignment horizontal="right" vertical="center"/>
    </xf>
    <xf numFmtId="181" fontId="7" fillId="2" borderId="6" xfId="35" applyNumberFormat="1" applyFont="1" applyFill="1" applyBorder="1" applyAlignment="1">
      <alignment horizontal="right" vertical="center"/>
    </xf>
    <xf numFmtId="181" fontId="7" fillId="2" borderId="13" xfId="35" applyNumberFormat="1" applyFont="1" applyFill="1" applyBorder="1" applyAlignment="1">
      <alignment horizontal="right" vertical="center"/>
    </xf>
    <xf numFmtId="169" fontId="9" fillId="2" borderId="0" xfId="35" applyNumberFormat="1" applyFont="1" applyFill="1" applyBorder="1" applyAlignment="1">
      <alignment horizontal="right" vertical="center"/>
    </xf>
    <xf numFmtId="169" fontId="9" fillId="2" borderId="7" xfId="35" applyNumberFormat="1" applyFont="1" applyFill="1" applyBorder="1" applyAlignment="1">
      <alignment horizontal="right" vertical="center"/>
    </xf>
    <xf numFmtId="165" fontId="7" fillId="2" borderId="6" xfId="7" applyNumberFormat="1" applyFont="1" applyFill="1" applyBorder="1" applyAlignment="1">
      <alignment horizontal="right" vertical="center" wrapText="1" indent="1"/>
    </xf>
    <xf numFmtId="0" fontId="56" fillId="2" borderId="0" xfId="8" applyFont="1" applyFill="1" applyBorder="1"/>
    <xf numFmtId="14" fontId="56" fillId="2" borderId="0" xfId="5" applyNumberFormat="1" applyFont="1" applyFill="1" applyBorder="1"/>
    <xf numFmtId="0" fontId="7" fillId="2" borderId="6" xfId="6" applyNumberFormat="1" applyFont="1" applyFill="1" applyBorder="1" applyAlignment="1">
      <alignment horizontal="left"/>
    </xf>
    <xf numFmtId="14" fontId="56" fillId="2" borderId="0" xfId="8" applyNumberFormat="1" applyFont="1" applyFill="1" applyBorder="1"/>
    <xf numFmtId="14" fontId="56" fillId="2" borderId="0" xfId="11" applyNumberFormat="1" applyFont="1" applyFill="1"/>
    <xf numFmtId="175" fontId="0" fillId="2" borderId="0" xfId="0" applyNumberFormat="1" applyFill="1" applyBorder="1"/>
    <xf numFmtId="0" fontId="35" fillId="0" borderId="0" xfId="9" applyFont="1" applyFill="1"/>
    <xf numFmtId="3" fontId="38" fillId="2" borderId="5" xfId="9" applyNumberFormat="1" applyFill="1" applyBorder="1" applyAlignment="1">
      <alignment horizontal="right"/>
    </xf>
    <xf numFmtId="3" fontId="38" fillId="2" borderId="0" xfId="9" applyNumberFormat="1" applyFill="1" applyBorder="1" applyAlignment="1">
      <alignment horizontal="right"/>
    </xf>
    <xf numFmtId="0" fontId="38" fillId="2" borderId="0" xfId="9" applyFill="1" applyAlignment="1">
      <alignment horizontal="right"/>
    </xf>
    <xf numFmtId="3" fontId="41" fillId="0" borderId="5" xfId="9" applyNumberFormat="1" applyFont="1" applyFill="1" applyBorder="1" applyAlignment="1">
      <alignment horizontal="right"/>
    </xf>
    <xf numFmtId="175" fontId="16" fillId="2" borderId="0" xfId="4" applyNumberFormat="1" applyFont="1" applyFill="1"/>
    <xf numFmtId="175" fontId="16" fillId="2" borderId="6" xfId="4" applyNumberFormat="1" applyFont="1" applyFill="1" applyBorder="1"/>
    <xf numFmtId="175" fontId="7" fillId="2" borderId="0" xfId="4" applyNumberFormat="1" applyFont="1" applyFill="1"/>
    <xf numFmtId="175" fontId="7" fillId="2" borderId="6" xfId="4" applyNumberFormat="1" applyFont="1" applyFill="1" applyBorder="1"/>
    <xf numFmtId="175" fontId="15" fillId="2" borderId="0" xfId="4" applyNumberFormat="1" applyFont="1" applyFill="1"/>
    <xf numFmtId="175" fontId="15" fillId="2" borderId="6" xfId="4" applyNumberFormat="1" applyFont="1" applyFill="1" applyBorder="1"/>
    <xf numFmtId="165" fontId="26" fillId="2" borderId="0" xfId="0" applyNumberFormat="1" applyFont="1" applyFill="1" applyBorder="1" applyAlignment="1">
      <alignment horizontal="right"/>
    </xf>
    <xf numFmtId="0" fontId="2" fillId="0" borderId="0" xfId="37" applyFont="1"/>
    <xf numFmtId="0" fontId="2" fillId="2" borderId="0" xfId="37" applyFont="1" applyFill="1"/>
    <xf numFmtId="0" fontId="2" fillId="2" borderId="0" xfId="37" applyFont="1" applyFill="1" applyBorder="1"/>
    <xf numFmtId="0" fontId="17" fillId="2" borderId="0" xfId="37" applyFont="1" applyFill="1" applyBorder="1"/>
    <xf numFmtId="0" fontId="9" fillId="2" borderId="0" xfId="37" applyFont="1" applyFill="1" applyBorder="1"/>
    <xf numFmtId="177" fontId="2" fillId="0" borderId="0" xfId="37" applyNumberFormat="1" applyFont="1"/>
    <xf numFmtId="177" fontId="6" fillId="2" borderId="0" xfId="38" applyNumberFormat="1" applyFont="1" applyFill="1"/>
    <xf numFmtId="0" fontId="15" fillId="2" borderId="0" xfId="6" applyNumberFormat="1" applyFont="1" applyFill="1" applyBorder="1"/>
    <xf numFmtId="0" fontId="15" fillId="2" borderId="0" xfId="37" applyFont="1" applyFill="1" applyBorder="1" applyAlignment="1">
      <alignment horizontal="left" vertical="center"/>
    </xf>
    <xf numFmtId="0" fontId="2" fillId="2" borderId="0" xfId="37" applyFont="1" applyFill="1" applyAlignment="1">
      <alignment horizontal="center" vertical="center"/>
    </xf>
    <xf numFmtId="0" fontId="15" fillId="2" borderId="9" xfId="37" applyFont="1" applyFill="1" applyBorder="1" applyAlignment="1">
      <alignment horizontal="left" vertical="center"/>
    </xf>
    <xf numFmtId="0" fontId="2" fillId="2" borderId="14" xfId="37" applyFont="1" applyFill="1" applyBorder="1" applyAlignment="1">
      <alignment horizontal="center" vertical="center" wrapText="1"/>
    </xf>
    <xf numFmtId="0" fontId="62" fillId="2" borderId="0" xfId="37" applyFont="1" applyFill="1"/>
    <xf numFmtId="0" fontId="9" fillId="2" borderId="0" xfId="37" applyFont="1" applyFill="1" applyBorder="1" applyAlignment="1">
      <alignment horizontal="right"/>
    </xf>
    <xf numFmtId="0" fontId="53" fillId="2" borderId="14" xfId="37" applyFont="1" applyFill="1" applyBorder="1" applyAlignment="1">
      <alignment horizontal="center" vertical="center" wrapText="1"/>
    </xf>
    <xf numFmtId="0" fontId="55" fillId="2" borderId="0" xfId="37" applyFont="1" applyFill="1"/>
    <xf numFmtId="0" fontId="63" fillId="2" borderId="0" xfId="37" applyFont="1" applyFill="1"/>
    <xf numFmtId="177" fontId="55" fillId="2" borderId="13" xfId="38" applyNumberFormat="1" applyFont="1" applyFill="1" applyBorder="1"/>
    <xf numFmtId="177" fontId="2" fillId="2" borderId="13" xfId="38" applyNumberFormat="1" applyFont="1" applyFill="1" applyBorder="1" applyAlignment="1">
      <alignment horizontal="right"/>
    </xf>
    <xf numFmtId="1" fontId="15" fillId="2" borderId="0" xfId="0" applyNumberFormat="1" applyFont="1" applyFill="1" applyBorder="1" applyAlignment="1">
      <alignment horizontal="left" vertical="top" wrapText="1"/>
    </xf>
    <xf numFmtId="9" fontId="0" fillId="0" borderId="0" xfId="4" applyFont="1" applyAlignment="1">
      <alignment vertical="center"/>
    </xf>
    <xf numFmtId="0" fontId="15" fillId="2" borderId="8"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wrapText="1"/>
    </xf>
    <xf numFmtId="0" fontId="15" fillId="2" borderId="13" xfId="0" applyFont="1" applyFill="1" applyBorder="1" applyAlignment="1">
      <alignment horizontal="left" vertical="center" wrapText="1"/>
    </xf>
    <xf numFmtId="49" fontId="15" fillId="0" borderId="8" xfId="19" applyNumberFormat="1" applyFont="1" applyBorder="1" applyAlignment="1">
      <alignment horizontal="center" wrapText="1"/>
    </xf>
    <xf numFmtId="49" fontId="15" fillId="0" borderId="11" xfId="19" applyNumberFormat="1" applyFont="1" applyBorder="1" applyAlignment="1">
      <alignment horizontal="center" wrapText="1"/>
    </xf>
    <xf numFmtId="49" fontId="15" fillId="0" borderId="12" xfId="19" applyNumberFormat="1" applyFont="1" applyBorder="1" applyAlignment="1">
      <alignment horizontal="center" wrapText="1"/>
    </xf>
    <xf numFmtId="49" fontId="15" fillId="0" borderId="13" xfId="19" applyNumberFormat="1" applyFont="1" applyBorder="1" applyAlignment="1">
      <alignment horizontal="center" wrapText="1"/>
    </xf>
    <xf numFmtId="49" fontId="15" fillId="0" borderId="14" xfId="19" applyNumberFormat="1" applyFont="1" applyBorder="1" applyAlignment="1">
      <alignment horizontal="center" wrapText="1"/>
    </xf>
    <xf numFmtId="0" fontId="15" fillId="0" borderId="1" xfId="19" applyFont="1" applyBorder="1" applyAlignment="1">
      <alignment horizontal="center" wrapText="1"/>
    </xf>
    <xf numFmtId="49" fontId="15" fillId="0" borderId="1" xfId="19" applyNumberFormat="1" applyFont="1" applyBorder="1" applyAlignment="1">
      <alignment horizontal="center" wrapText="1"/>
    </xf>
    <xf numFmtId="49" fontId="15" fillId="0" borderId="1" xfId="19" applyNumberFormat="1" applyFont="1" applyFill="1" applyBorder="1" applyAlignment="1">
      <alignment horizontal="center" wrapText="1"/>
    </xf>
    <xf numFmtId="0" fontId="15" fillId="0" borderId="1" xfId="19" applyFont="1" applyBorder="1" applyAlignment="1">
      <alignment wrapText="1"/>
    </xf>
    <xf numFmtId="49" fontId="15" fillId="0" borderId="15" xfId="19" applyNumberFormat="1" applyFont="1" applyBorder="1" applyAlignment="1">
      <alignment horizontal="center" wrapText="1"/>
    </xf>
    <xf numFmtId="49" fontId="15" fillId="0" borderId="12" xfId="19" applyNumberFormat="1" applyFont="1" applyFill="1" applyBorder="1" applyAlignment="1">
      <alignment horizontal="center" wrapText="1"/>
    </xf>
    <xf numFmtId="49" fontId="15" fillId="0" borderId="14" xfId="19" applyNumberFormat="1" applyFont="1" applyFill="1" applyBorder="1" applyAlignment="1">
      <alignment horizontal="center" wrapText="1"/>
    </xf>
    <xf numFmtId="0" fontId="15" fillId="0" borderId="12" xfId="19" applyFont="1" applyFill="1" applyBorder="1" applyAlignment="1">
      <alignment horizontal="center" wrapText="1"/>
    </xf>
    <xf numFmtId="0" fontId="15" fillId="0" borderId="14" xfId="19" applyFont="1" applyFill="1" applyBorder="1" applyAlignment="1">
      <alignment horizontal="center" wrapText="1"/>
    </xf>
    <xf numFmtId="0" fontId="15" fillId="2" borderId="15" xfId="0" applyFont="1" applyFill="1" applyBorder="1" applyAlignment="1">
      <alignment vertical="top"/>
    </xf>
    <xf numFmtId="0" fontId="15" fillId="2" borderId="12" xfId="0" applyFont="1" applyFill="1" applyBorder="1" applyAlignment="1">
      <alignment vertical="top" wrapText="1"/>
    </xf>
    <xf numFmtId="0" fontId="15" fillId="2" borderId="14" xfId="0" applyFont="1" applyFill="1" applyBorder="1" applyAlignment="1">
      <alignment vertical="top" wrapText="1"/>
    </xf>
    <xf numFmtId="0" fontId="15" fillId="2" borderId="2" xfId="0" applyFont="1" applyFill="1" applyBorder="1" applyAlignment="1">
      <alignment vertical="top" wrapText="1"/>
    </xf>
    <xf numFmtId="0" fontId="15" fillId="2" borderId="10" xfId="0" applyFont="1" applyFill="1" applyBorder="1" applyAlignment="1">
      <alignment vertical="top" wrapText="1"/>
    </xf>
    <xf numFmtId="0" fontId="15" fillId="2" borderId="4" xfId="0" applyFont="1" applyFill="1" applyBorder="1" applyAlignment="1">
      <alignment vertical="top" wrapText="1"/>
    </xf>
    <xf numFmtId="0" fontId="0" fillId="0" borderId="6" xfId="0" applyBorder="1"/>
    <xf numFmtId="0" fontId="0" fillId="0" borderId="14" xfId="0" applyBorder="1"/>
    <xf numFmtId="0" fontId="12" fillId="2" borderId="0" xfId="0" applyFont="1" applyFill="1" applyBorder="1" applyAlignment="1">
      <alignment horizontal="left" vertical="center" wrapText="1"/>
    </xf>
    <xf numFmtId="1" fontId="15" fillId="2" borderId="8" xfId="0" applyNumberFormat="1" applyFont="1" applyFill="1" applyBorder="1" applyAlignment="1">
      <alignment horizontal="center" vertical="top" wrapText="1"/>
    </xf>
    <xf numFmtId="1" fontId="15" fillId="2" borderId="11" xfId="0" applyNumberFormat="1" applyFont="1" applyFill="1" applyBorder="1" applyAlignment="1">
      <alignment horizontal="center" vertical="top" wrapText="1"/>
    </xf>
  </cellXfs>
  <cellStyles count="39">
    <cellStyle name="Dezimal_1.3. Besiedlungsdichte" xfId="1" xr:uid="{00000000-0005-0000-0000-000000000000}"/>
    <cellStyle name="Dezimal_BSTUBZ96" xfId="2" xr:uid="{00000000-0005-0000-0000-000001000000}"/>
    <cellStyle name="Komma" xfId="28" builtinId="3"/>
    <cellStyle name="Komma 2" xfId="30" xr:uid="{17B35758-9C15-4A31-B9F5-7038ADB07E83}"/>
    <cellStyle name="Komma 2 2" xfId="34" xr:uid="{17B35758-9C15-4A31-B9F5-7038ADB07E83}"/>
    <cellStyle name="Komma 2 3" xfId="38" xr:uid="{F7185DDB-D99E-4721-926B-9E60650ED19C}"/>
    <cellStyle name="Kopfspalte" xfId="3" xr:uid="{00000000-0005-0000-0000-000002000000}"/>
    <cellStyle name="Kopfspalte 2" xfId="22" xr:uid="{00000000-0005-0000-0000-000003000000}"/>
    <cellStyle name="Link" xfId="36" builtinId="8"/>
    <cellStyle name="Prozent" xfId="4" builtinId="5"/>
    <cellStyle name="Prozent 2" xfId="23" xr:uid="{00000000-0005-0000-0000-000005000000}"/>
    <cellStyle name="Standard" xfId="0" builtinId="0"/>
    <cellStyle name="Standard 2" xfId="5" xr:uid="{00000000-0005-0000-0000-000007000000}"/>
    <cellStyle name="Standard 3" xfId="19" xr:uid="{00000000-0005-0000-0000-000008000000}"/>
    <cellStyle name="Standard 3 2" xfId="27" xr:uid="{00000000-0005-0000-0000-000009000000}"/>
    <cellStyle name="Standard 4" xfId="21" xr:uid="{00000000-0005-0000-0000-00000A000000}"/>
    <cellStyle name="Standard 4 2" xfId="33" xr:uid="{00000000-0005-0000-0000-00000A000000}"/>
    <cellStyle name="Standard 5" xfId="20" xr:uid="{00000000-0005-0000-0000-00000B000000}"/>
    <cellStyle name="Standard 5 2" xfId="32" xr:uid="{00000000-0005-0000-0000-00000B000000}"/>
    <cellStyle name="Standard 6" xfId="29" xr:uid="{3E947AFD-B641-42F9-828D-966431D96A4B}"/>
    <cellStyle name="Standard 6 2" xfId="37" xr:uid="{F0767F8A-D458-403D-92FD-F597652362AA}"/>
    <cellStyle name="Standard 7" xfId="31" xr:uid="{B7F801E6-1A01-4D70-A4A0-9BE8438E5E10}"/>
    <cellStyle name="Standard 7 2" xfId="35" xr:uid="{6C6B3C83-079A-488B-AB56-DC4A67418B6F}"/>
    <cellStyle name="Standard_1.3. Besiedlungsdichte" xfId="6" xr:uid="{00000000-0005-0000-0000-00000C000000}"/>
    <cellStyle name="Standard_BSTUBZ96" xfId="7" xr:uid="{00000000-0005-0000-0000-00000D000000}"/>
    <cellStyle name="Standard_Haushalte-2007-BfLR" xfId="8" xr:uid="{00000000-0005-0000-0000-00000E000000}"/>
    <cellStyle name="Standard_Historische Ortsteile Wohnstatus" xfId="9" xr:uid="{00000000-0005-0000-0000-00000F000000}"/>
    <cellStyle name="Standard_KFZ-UBZ" xfId="10" xr:uid="{00000000-0005-0000-0000-000010000000}"/>
    <cellStyle name="Standard_TABELLE" xfId="11" xr:uid="{00000000-0005-0000-0000-000011000000}"/>
    <cellStyle name="Standard_Tabelle1" xfId="12" xr:uid="{00000000-0005-0000-0000-000012000000}"/>
    <cellStyle name="Standard_TITEL3" xfId="13" xr:uid="{00000000-0005-0000-0000-000013000000}"/>
    <cellStyle name="Standard_Über 65 (HWS)" xfId="14" xr:uid="{00000000-0005-0000-0000-000014000000}"/>
    <cellStyle name="Standard_Übersicht-UBZ-SBZ (HWS)" xfId="15" xr:uid="{00000000-0005-0000-0000-000015000000}"/>
    <cellStyle name="Summenteil" xfId="16" xr:uid="{00000000-0005-0000-0000-000016000000}"/>
    <cellStyle name="Summenteil 2" xfId="24" xr:uid="{00000000-0005-0000-0000-000017000000}"/>
    <cellStyle name="Tabellenkopf" xfId="17" xr:uid="{00000000-0005-0000-0000-000018000000}"/>
    <cellStyle name="Tabellenkopf 2" xfId="25" xr:uid="{00000000-0005-0000-0000-000019000000}"/>
    <cellStyle name="Zahlenteil" xfId="18" xr:uid="{00000000-0005-0000-0000-00001A000000}"/>
    <cellStyle name="Zahlenteil 2" xfId="26" xr:uid="{00000000-0005-0000-0000-00001B000000}"/>
  </cellStyles>
  <dxfs count="0"/>
  <tableStyles count="0" defaultTableStyle="TableStyleMedium9" defaultPivotStyle="PivotStyleLight16"/>
  <colors>
    <mruColors>
      <color rgb="FFCD3962"/>
      <color rgb="FFB90C39"/>
      <color rgb="FF34557E"/>
      <color rgb="FF1E3F6D"/>
      <color rgb="FFB9504D"/>
      <color rgb="FF21396D"/>
      <color rgb="FF98ACBE"/>
      <color rgb="FFB8C7EA"/>
      <color rgb="FFA297D1"/>
      <color rgb="FF819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2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'Wohnstatus-UBZ-SBZ'!$A$90</c:f>
          <c:strCache>
            <c:ptCount val="1"/>
            <c:pt idx="0">
              <c:v>Deutsche und ausländische Einwohner mit Hauptwohnsitz am 31.12.2022</c:v>
            </c:pt>
          </c:strCache>
        </c:strRef>
      </c:tx>
      <c:layout>
        <c:manualLayout>
          <c:xMode val="edge"/>
          <c:yMode val="edge"/>
          <c:x val="0.15703210175651144"/>
          <c:y val="3.8314163374629381E-2"/>
        </c:manualLayout>
      </c:layout>
      <c:overlay val="0"/>
      <c:txPr>
        <a:bodyPr/>
        <a:lstStyle/>
        <a:p>
          <a:pPr>
            <a:defRPr sz="1200"/>
          </a:pPr>
          <a:endParaRPr lang="de-DE"/>
        </a:p>
      </c:txPr>
    </c:title>
    <c:autoTitleDeleted val="0"/>
    <c:plotArea>
      <c:layout>
        <c:manualLayout>
          <c:layoutTarget val="inner"/>
          <c:xMode val="edge"/>
          <c:yMode val="edge"/>
          <c:x val="8.6129113668483734E-2"/>
          <c:y val="0.11731544435785116"/>
          <c:w val="0.89677392489400354"/>
          <c:h val="0.57100924457822022"/>
        </c:manualLayout>
      </c:layout>
      <c:barChart>
        <c:barDir val="col"/>
        <c:grouping val="clustered"/>
        <c:varyColors val="0"/>
        <c:ser>
          <c:idx val="0"/>
          <c:order val="0"/>
          <c:tx>
            <c:strRef>
              <c:f>'Wohnstatus-UBZ-SBZ'!$F$6</c:f>
              <c:strCache>
                <c:ptCount val="1"/>
                <c:pt idx="0">
                  <c:v>Deutsche </c:v>
                </c:pt>
              </c:strCache>
            </c:strRef>
          </c:tx>
          <c:spPr>
            <a:solidFill>
              <a:srgbClr val="1E3F6D"/>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'Wohnstatus-UBZ-SBZ'!$F$73:$F$84</c:f>
              <c:numCache>
                <c:formatCode>#,##0</c:formatCode>
                <c:ptCount val="12"/>
                <c:pt idx="0">
                  <c:v>11105</c:v>
                </c:pt>
                <c:pt idx="1">
                  <c:v>11075</c:v>
                </c:pt>
                <c:pt idx="2">
                  <c:v>14315</c:v>
                </c:pt>
                <c:pt idx="3">
                  <c:v>14560</c:v>
                </c:pt>
                <c:pt idx="4">
                  <c:v>9670</c:v>
                </c:pt>
                <c:pt idx="5">
                  <c:v>6695</c:v>
                </c:pt>
                <c:pt idx="6">
                  <c:v>4145</c:v>
                </c:pt>
                <c:pt idx="7">
                  <c:v>4520</c:v>
                </c:pt>
                <c:pt idx="8">
                  <c:v>4360</c:v>
                </c:pt>
                <c:pt idx="9">
                  <c:v>8605</c:v>
                </c:pt>
                <c:pt idx="10">
                  <c:v>8495</c:v>
                </c:pt>
                <c:pt idx="11">
                  <c:v>11120</c:v>
                </c:pt>
              </c:numCache>
            </c:numRef>
          </c:val>
          <c:extLst>
            <c:ext xmlns:c16="http://schemas.microsoft.com/office/drawing/2014/chart" uri="{C3380CC4-5D6E-409C-BE32-E72D297353CC}">
              <c16:uniqueId val="{00000000-C14F-4DA6-8A78-2F8F219490B5}"/>
            </c:ext>
          </c:extLst>
        </c:ser>
        <c:ser>
          <c:idx val="1"/>
          <c:order val="1"/>
          <c:tx>
            <c:strRef>
              <c:f>'Wohnstatus-UBZ-SBZ'!$I$6</c:f>
              <c:strCache>
                <c:ptCount val="1"/>
                <c:pt idx="0">
                  <c:v>Ausländer</c:v>
                </c:pt>
              </c:strCache>
            </c:strRef>
          </c:tx>
          <c:spPr>
            <a:solidFill>
              <a:srgbClr val="C31B4C"/>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'Wohnstatus-UBZ-SBZ'!$I$73:$I$84</c:f>
              <c:numCache>
                <c:formatCode>#,##0</c:formatCode>
                <c:ptCount val="12"/>
                <c:pt idx="0">
                  <c:v>4015</c:v>
                </c:pt>
                <c:pt idx="1">
                  <c:v>7390</c:v>
                </c:pt>
                <c:pt idx="2">
                  <c:v>7125</c:v>
                </c:pt>
                <c:pt idx="3">
                  <c:v>4590</c:v>
                </c:pt>
                <c:pt idx="4">
                  <c:v>1390</c:v>
                </c:pt>
                <c:pt idx="5">
                  <c:v>560</c:v>
                </c:pt>
                <c:pt idx="6">
                  <c:v>600</c:v>
                </c:pt>
                <c:pt idx="7">
                  <c:v>1130</c:v>
                </c:pt>
                <c:pt idx="8">
                  <c:v>1105</c:v>
                </c:pt>
                <c:pt idx="9">
                  <c:v>825</c:v>
                </c:pt>
                <c:pt idx="10">
                  <c:v>2255</c:v>
                </c:pt>
                <c:pt idx="11">
                  <c:v>2720</c:v>
                </c:pt>
              </c:numCache>
            </c:numRef>
          </c:val>
          <c:extLst>
            <c:ext xmlns:c16="http://schemas.microsoft.com/office/drawing/2014/chart" uri="{C3380CC4-5D6E-409C-BE32-E72D297353CC}">
              <c16:uniqueId val="{00000001-C14F-4DA6-8A78-2F8F219490B5}"/>
            </c:ext>
          </c:extLst>
        </c:ser>
        <c:dLbls>
          <c:showLegendKey val="0"/>
          <c:showVal val="0"/>
          <c:showCatName val="0"/>
          <c:showSerName val="0"/>
          <c:showPercent val="0"/>
          <c:showBubbleSize val="0"/>
        </c:dLbls>
        <c:gapWidth val="150"/>
        <c:axId val="230344960"/>
        <c:axId val="231276544"/>
      </c:barChart>
      <c:catAx>
        <c:axId val="230344960"/>
        <c:scaling>
          <c:orientation val="minMax"/>
        </c:scaling>
        <c:delete val="0"/>
        <c:axPos val="b"/>
        <c:numFmt formatCode="General" sourceLinked="0"/>
        <c:majorTickMark val="out"/>
        <c:minorTickMark val="none"/>
        <c:tickLblPos val="nextTo"/>
        <c:txPr>
          <a:bodyPr/>
          <a:lstStyle/>
          <a:p>
            <a:pPr>
              <a:defRPr sz="1100"/>
            </a:pPr>
            <a:endParaRPr lang="de-DE"/>
          </a:p>
        </c:txPr>
        <c:crossAx val="231276544"/>
        <c:crosses val="autoZero"/>
        <c:auto val="1"/>
        <c:lblAlgn val="ctr"/>
        <c:lblOffset val="100"/>
        <c:noMultiLvlLbl val="0"/>
      </c:catAx>
      <c:valAx>
        <c:axId val="231276544"/>
        <c:scaling>
          <c:orientation val="minMax"/>
        </c:scaling>
        <c:delete val="0"/>
        <c:axPos val="l"/>
        <c:numFmt formatCode="#,##0" sourceLinked="1"/>
        <c:majorTickMark val="out"/>
        <c:minorTickMark val="none"/>
        <c:tickLblPos val="nextTo"/>
        <c:txPr>
          <a:bodyPr/>
          <a:lstStyle/>
          <a:p>
            <a:pPr>
              <a:defRPr sz="1100"/>
            </a:pPr>
            <a:endParaRPr lang="de-DE"/>
          </a:p>
        </c:txPr>
        <c:crossAx val="230344960"/>
        <c:crosses val="autoZero"/>
        <c:crossBetween val="between"/>
      </c:valAx>
    </c:plotArea>
    <c:legend>
      <c:legendPos val="t"/>
      <c:layout>
        <c:manualLayout>
          <c:xMode val="edge"/>
          <c:yMode val="edge"/>
          <c:x val="0.47699028430269991"/>
          <c:y val="0.19978106185002836"/>
          <c:w val="0.40841438937780322"/>
          <c:h val="0.17013412116588875"/>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96" r="0.7086614173228396" t="0.78740157480314954" header="0.31496062992126383" footer="0.31496062992126383"/>
    <c:pageSetup paperSize="9"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Bevölkerungsbewegung!$A$115</c:f>
          <c:strCache>
            <c:ptCount val="1"/>
          </c:strCache>
        </c:strRef>
      </c:tx>
      <c:overlay val="0"/>
      <c:txPr>
        <a:bodyPr/>
        <a:lstStyle/>
        <a:p>
          <a:pPr>
            <a:defRPr sz="1600"/>
          </a:pPr>
          <a:endParaRPr lang="de-DE"/>
        </a:p>
      </c:txPr>
    </c:title>
    <c:autoTitleDeleted val="0"/>
    <c:plotArea>
      <c:layout/>
      <c:barChart>
        <c:barDir val="bar"/>
        <c:grouping val="clustered"/>
        <c:varyColors val="0"/>
        <c:ser>
          <c:idx val="0"/>
          <c:order val="0"/>
          <c:tx>
            <c:v>Zuzüge</c:v>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Bevölkerungsbewegung!$F$72:$F$83</c:f>
              <c:numCache>
                <c:formatCode>#,##0</c:formatCode>
                <c:ptCount val="12"/>
                <c:pt idx="0">
                  <c:v>1960</c:v>
                </c:pt>
                <c:pt idx="1">
                  <c:v>2605</c:v>
                </c:pt>
                <c:pt idx="2">
                  <c:v>2050</c:v>
                </c:pt>
                <c:pt idx="3">
                  <c:v>2670</c:v>
                </c:pt>
                <c:pt idx="4">
                  <c:v>760</c:v>
                </c:pt>
                <c:pt idx="5">
                  <c:v>300</c:v>
                </c:pt>
                <c:pt idx="6">
                  <c:v>260</c:v>
                </c:pt>
                <c:pt idx="7">
                  <c:v>400</c:v>
                </c:pt>
                <c:pt idx="8">
                  <c:v>460</c:v>
                </c:pt>
                <c:pt idx="9">
                  <c:v>490</c:v>
                </c:pt>
                <c:pt idx="10">
                  <c:v>885</c:v>
                </c:pt>
                <c:pt idx="11" formatCode="#,##0;\-#,##0">
                  <c:v>1210</c:v>
                </c:pt>
              </c:numCache>
            </c:numRef>
          </c:val>
          <c:extLst>
            <c:ext xmlns:c16="http://schemas.microsoft.com/office/drawing/2014/chart" uri="{C3380CC4-5D6E-409C-BE32-E72D297353CC}">
              <c16:uniqueId val="{00000000-50F9-4DCB-8C7D-8508E08584DA}"/>
            </c:ext>
          </c:extLst>
        </c:ser>
        <c:ser>
          <c:idx val="1"/>
          <c:order val="1"/>
          <c:tx>
            <c:v>Wegzüge</c:v>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Bevölkerungsbewegung!$G$72:$G$83</c:f>
              <c:numCache>
                <c:formatCode>#,##0</c:formatCode>
                <c:ptCount val="12"/>
                <c:pt idx="0">
                  <c:v>1375</c:v>
                </c:pt>
                <c:pt idx="1">
                  <c:v>1845</c:v>
                </c:pt>
                <c:pt idx="2">
                  <c:v>1495</c:v>
                </c:pt>
                <c:pt idx="3">
                  <c:v>2375</c:v>
                </c:pt>
                <c:pt idx="4">
                  <c:v>555</c:v>
                </c:pt>
                <c:pt idx="5">
                  <c:v>300</c:v>
                </c:pt>
                <c:pt idx="6">
                  <c:v>270</c:v>
                </c:pt>
                <c:pt idx="7">
                  <c:v>335</c:v>
                </c:pt>
                <c:pt idx="8">
                  <c:v>390</c:v>
                </c:pt>
                <c:pt idx="9">
                  <c:v>425</c:v>
                </c:pt>
                <c:pt idx="10">
                  <c:v>760</c:v>
                </c:pt>
                <c:pt idx="11" formatCode="#,##0;\-#,##0">
                  <c:v>900</c:v>
                </c:pt>
              </c:numCache>
            </c:numRef>
          </c:val>
          <c:extLst>
            <c:ext xmlns:c16="http://schemas.microsoft.com/office/drawing/2014/chart" uri="{C3380CC4-5D6E-409C-BE32-E72D297353CC}">
              <c16:uniqueId val="{00000001-50F9-4DCB-8C7D-8508E08584DA}"/>
            </c:ext>
          </c:extLst>
        </c:ser>
        <c:dLbls>
          <c:showLegendKey val="0"/>
          <c:showVal val="0"/>
          <c:showCatName val="0"/>
          <c:showSerName val="0"/>
          <c:showPercent val="0"/>
          <c:showBubbleSize val="0"/>
        </c:dLbls>
        <c:gapWidth val="150"/>
        <c:axId val="223617408"/>
        <c:axId val="223618944"/>
      </c:barChart>
      <c:catAx>
        <c:axId val="223617408"/>
        <c:scaling>
          <c:orientation val="maxMin"/>
        </c:scaling>
        <c:delete val="0"/>
        <c:axPos val="l"/>
        <c:numFmt formatCode="General" sourceLinked="0"/>
        <c:majorTickMark val="out"/>
        <c:minorTickMark val="none"/>
        <c:tickLblPos val="nextTo"/>
        <c:txPr>
          <a:bodyPr/>
          <a:lstStyle/>
          <a:p>
            <a:pPr>
              <a:defRPr sz="1200"/>
            </a:pPr>
            <a:endParaRPr lang="de-DE"/>
          </a:p>
        </c:txPr>
        <c:crossAx val="223618944"/>
        <c:crosses val="autoZero"/>
        <c:auto val="1"/>
        <c:lblAlgn val="ctr"/>
        <c:lblOffset val="100"/>
        <c:noMultiLvlLbl val="0"/>
      </c:catAx>
      <c:valAx>
        <c:axId val="223618944"/>
        <c:scaling>
          <c:orientation val="minMax"/>
        </c:scaling>
        <c:delete val="0"/>
        <c:axPos val="b"/>
        <c:majorGridlines/>
        <c:numFmt formatCode="#,##0" sourceLinked="1"/>
        <c:majorTickMark val="out"/>
        <c:minorTickMark val="none"/>
        <c:tickLblPos val="nextTo"/>
        <c:crossAx val="223617408"/>
        <c:crosses val="max"/>
        <c:crossBetween val="between"/>
      </c:valAx>
    </c:plotArea>
    <c:legend>
      <c:legendPos val="r"/>
      <c:layout>
        <c:manualLayout>
          <c:xMode val="edge"/>
          <c:yMode val="edge"/>
          <c:x val="0.81776011396011394"/>
          <c:y val="0.59853643455098926"/>
          <c:w val="0.12831363281998776"/>
          <c:h val="0.1164402587519026"/>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unter 18-</a:t>
            </a:r>
            <a:r>
              <a:rPr lang="de-DE" sz="1200" baseline="0"/>
              <a:t> </a:t>
            </a:r>
            <a:r>
              <a:rPr lang="de-DE" sz="1200"/>
              <a:t>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6666615800931859"/>
          <c:y val="0.11255526198760063"/>
          <c:w val="0.67398302185910974"/>
          <c:h val="0.76496921529668882"/>
        </c:manualLayout>
      </c:layout>
      <c:barChart>
        <c:barDir val="bar"/>
        <c:grouping val="clustered"/>
        <c:varyColors val="0"/>
        <c:ser>
          <c:idx val="0"/>
          <c:order val="0"/>
          <c:spPr>
            <a:solidFill>
              <a:srgbClr val="34557E"/>
            </a:solidFill>
          </c:spPr>
          <c:invertIfNegative val="0"/>
          <c:cat>
            <c:strRef>
              <c:f>'Unter 18 (HWS)'!$G$32:$G$43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'Unter 18 (HWS)'!$I$32:$I$43</c:f>
              <c:numCache>
                <c:formatCode>#,##0.0</c:formatCode>
                <c:ptCount val="12"/>
                <c:pt idx="0">
                  <c:v>13.392857142857142</c:v>
                </c:pt>
                <c:pt idx="1">
                  <c:v>18.873544543731384</c:v>
                </c:pt>
                <c:pt idx="2">
                  <c:v>16.837686567164177</c:v>
                </c:pt>
                <c:pt idx="3">
                  <c:v>18.229302689997386</c:v>
                </c:pt>
                <c:pt idx="4">
                  <c:v>17.17902350813743</c:v>
                </c:pt>
                <c:pt idx="5">
                  <c:v>19.848380427291524</c:v>
                </c:pt>
                <c:pt idx="6">
                  <c:v>20.969441517386723</c:v>
                </c:pt>
                <c:pt idx="7">
                  <c:v>17.876106194690266</c:v>
                </c:pt>
                <c:pt idx="8">
                  <c:v>18.0073126142596</c:v>
                </c:pt>
                <c:pt idx="9">
                  <c:v>20.042417815482501</c:v>
                </c:pt>
                <c:pt idx="10">
                  <c:v>16.186046511627907</c:v>
                </c:pt>
                <c:pt idx="11">
                  <c:v>15.751445086705202</c:v>
                </c:pt>
              </c:numCache>
            </c:numRef>
          </c:val>
          <c:extLst>
            <c:ext xmlns:c16="http://schemas.microsoft.com/office/drawing/2014/chart" uri="{C3380CC4-5D6E-409C-BE32-E72D297353CC}">
              <c16:uniqueId val="{00000000-0710-4930-85A9-402C66350D52}"/>
            </c:ext>
          </c:extLst>
        </c:ser>
        <c:dLbls>
          <c:showLegendKey val="0"/>
          <c:showVal val="0"/>
          <c:showCatName val="0"/>
          <c:showSerName val="0"/>
          <c:showPercent val="0"/>
          <c:showBubbleSize val="0"/>
        </c:dLbls>
        <c:gapWidth val="99"/>
        <c:axId val="231977344"/>
        <c:axId val="231978880"/>
      </c:barChart>
      <c:catAx>
        <c:axId val="231977344"/>
        <c:scaling>
          <c:orientation val="maxMin"/>
        </c:scaling>
        <c:delete val="0"/>
        <c:axPos val="l"/>
        <c:numFmt formatCode="General" sourceLinked="1"/>
        <c:majorTickMark val="out"/>
        <c:minorTickMark val="none"/>
        <c:tickLblPos val="nextTo"/>
        <c:txPr>
          <a:bodyPr/>
          <a:lstStyle/>
          <a:p>
            <a:pPr>
              <a:defRPr sz="900" b="1"/>
            </a:pPr>
            <a:endParaRPr lang="de-DE"/>
          </a:p>
        </c:txPr>
        <c:crossAx val="231978880"/>
        <c:crosses val="autoZero"/>
        <c:auto val="1"/>
        <c:lblAlgn val="ctr"/>
        <c:lblOffset val="100"/>
        <c:tickLblSkip val="1"/>
        <c:noMultiLvlLbl val="0"/>
      </c:catAx>
      <c:valAx>
        <c:axId val="231978880"/>
        <c:scaling>
          <c:orientation val="minMax"/>
        </c:scaling>
        <c:delete val="0"/>
        <c:axPos val="b"/>
        <c:majorGridlines/>
        <c:title>
          <c:tx>
            <c:rich>
              <a:bodyPr/>
              <a:lstStyle/>
              <a:p>
                <a:pPr>
                  <a:defRPr sz="900" b="1"/>
                </a:pPr>
                <a:r>
                  <a:rPr lang="de-DE" sz="900" b="1"/>
                  <a:t>%</a:t>
                </a:r>
              </a:p>
            </c:rich>
          </c:tx>
          <c:layout>
            <c:manualLayout>
              <c:xMode val="edge"/>
              <c:yMode val="edge"/>
              <c:x val="0.94863841053534148"/>
              <c:y val="0.90158047104577055"/>
            </c:manualLayout>
          </c:layout>
          <c:overlay val="0"/>
        </c:title>
        <c:numFmt formatCode="#,##0" sourceLinked="0"/>
        <c:majorTickMark val="cross"/>
        <c:minorTickMark val="none"/>
        <c:tickLblPos val="nextTo"/>
        <c:txPr>
          <a:bodyPr/>
          <a:lstStyle/>
          <a:p>
            <a:pPr>
              <a:defRPr sz="900" b="1"/>
            </a:pPr>
            <a:endParaRPr lang="de-DE"/>
          </a:p>
        </c:txPr>
        <c:crossAx val="23197734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ab 65-Jährigen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5629487286311431"/>
          <c:y val="0.1257398998438079"/>
          <c:w val="0.70180706578344376"/>
          <c:h val="0.74200827472901765"/>
        </c:manualLayout>
      </c:layout>
      <c:barChart>
        <c:barDir val="bar"/>
        <c:grouping val="clustered"/>
        <c:varyColors val="0"/>
        <c:ser>
          <c:idx val="0"/>
          <c:order val="0"/>
          <c:tx>
            <c:strRef>
              <c:f>'Über 65 (HWS)'!$D$5</c:f>
              <c:strCache>
                <c:ptCount val="1"/>
              </c:strCache>
            </c:strRef>
          </c:tx>
          <c:spPr>
            <a:solidFill>
              <a:srgbClr val="34557E"/>
            </a:solidFill>
          </c:spPr>
          <c:invertIfNegative val="0"/>
          <c:cat>
            <c:strRef>
              <c:f>'Über 65 (HWS)'!$G$32:$G$43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 65 (HWS)'!$I$32:$I$43</c:f>
              <c:numCache>
                <c:formatCode>#,##0.0</c:formatCode>
                <c:ptCount val="12"/>
                <c:pt idx="0">
                  <c:v>16.36904761904762</c:v>
                </c:pt>
                <c:pt idx="1">
                  <c:v>18.413214189006226</c:v>
                </c:pt>
                <c:pt idx="2">
                  <c:v>17.863805970149254</c:v>
                </c:pt>
                <c:pt idx="3">
                  <c:v>18.568816923478714</c:v>
                </c:pt>
                <c:pt idx="4">
                  <c:v>20.614828209764919</c:v>
                </c:pt>
                <c:pt idx="5">
                  <c:v>17.987594762232941</c:v>
                </c:pt>
                <c:pt idx="6">
                  <c:v>16.965226554267652</c:v>
                </c:pt>
                <c:pt idx="7">
                  <c:v>18.584070796460178</c:v>
                </c:pt>
                <c:pt idx="8">
                  <c:v>18.555758683729433</c:v>
                </c:pt>
                <c:pt idx="9">
                  <c:v>17.338282078472957</c:v>
                </c:pt>
                <c:pt idx="10">
                  <c:v>19.11627906976744</c:v>
                </c:pt>
                <c:pt idx="11">
                  <c:v>19.21965317919075</c:v>
                </c:pt>
              </c:numCache>
            </c:numRef>
          </c:val>
          <c:extLst>
            <c:ext xmlns:c16="http://schemas.microsoft.com/office/drawing/2014/chart" uri="{C3380CC4-5D6E-409C-BE32-E72D297353CC}">
              <c16:uniqueId val="{00000000-63AA-43B1-B1A9-096EE9395417}"/>
            </c:ext>
          </c:extLst>
        </c:ser>
        <c:dLbls>
          <c:showLegendKey val="0"/>
          <c:showVal val="0"/>
          <c:showCatName val="0"/>
          <c:showSerName val="0"/>
          <c:showPercent val="0"/>
          <c:showBubbleSize val="0"/>
        </c:dLbls>
        <c:gapWidth val="99"/>
        <c:axId val="232009088"/>
        <c:axId val="232035456"/>
      </c:barChart>
      <c:catAx>
        <c:axId val="232009088"/>
        <c:scaling>
          <c:orientation val="maxMin"/>
        </c:scaling>
        <c:delete val="0"/>
        <c:axPos val="l"/>
        <c:numFmt formatCode="General" sourceLinked="1"/>
        <c:majorTickMark val="out"/>
        <c:minorTickMark val="none"/>
        <c:tickLblPos val="nextTo"/>
        <c:txPr>
          <a:bodyPr/>
          <a:lstStyle/>
          <a:p>
            <a:pPr>
              <a:defRPr sz="900" b="1"/>
            </a:pPr>
            <a:endParaRPr lang="de-DE"/>
          </a:p>
        </c:txPr>
        <c:crossAx val="232035456"/>
        <c:crosses val="autoZero"/>
        <c:auto val="1"/>
        <c:lblAlgn val="ctr"/>
        <c:lblOffset val="100"/>
        <c:tickLblSkip val="1"/>
        <c:noMultiLvlLbl val="0"/>
      </c:catAx>
      <c:valAx>
        <c:axId val="232035456"/>
        <c:scaling>
          <c:orientation val="minMax"/>
        </c:scaling>
        <c:delete val="0"/>
        <c:axPos val="b"/>
        <c:majorGridlines/>
        <c:title>
          <c:tx>
            <c:rich>
              <a:bodyPr/>
              <a:lstStyle/>
              <a:p>
                <a:pPr>
                  <a:defRPr sz="900" b="1"/>
                </a:pPr>
                <a:r>
                  <a:rPr lang="de-DE" sz="900" b="1"/>
                  <a:t>%</a:t>
                </a:r>
              </a:p>
            </c:rich>
          </c:tx>
          <c:layout>
            <c:manualLayout>
              <c:xMode val="edge"/>
              <c:yMode val="edge"/>
              <c:x val="0.96458706550570072"/>
              <c:y val="0.89140445282177561"/>
            </c:manualLayout>
          </c:layout>
          <c:overlay val="0"/>
        </c:title>
        <c:numFmt formatCode="#,##0" sourceLinked="0"/>
        <c:majorTickMark val="cross"/>
        <c:minorTickMark val="none"/>
        <c:tickLblPos val="nextTo"/>
        <c:txPr>
          <a:bodyPr/>
          <a:lstStyle/>
          <a:p>
            <a:pPr>
              <a:defRPr sz="900" b="1"/>
            </a:pPr>
            <a:endParaRPr lang="de-DE"/>
          </a:p>
        </c:txPr>
        <c:crossAx val="23200908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oddHeader>&amp;N</c:oddHeader>
      <c:oddFooter>Seite &amp;S</c:oddFooter>
    </c:headerFooter>
    <c:pageMargins b="0.78740157499999996" l="0.70000000000000062" r="0.70000000000000062" t="0.78740157499999996" header="0.30000000000000032" footer="0.30000000000000032"/>
    <c:pageSetup paperSize="9" orientation="portrait" useFirstPageNumber="1" horizontalDpi="300"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Alterspyramide der Stadt Ingolstadt am 31.12.2022
(Nur Hauptwohnsitz)</a:t>
            </a:r>
          </a:p>
        </c:rich>
      </c:tx>
      <c:layout>
        <c:manualLayout>
          <c:xMode val="edge"/>
          <c:yMode val="edge"/>
          <c:x val="0.21985862139572979"/>
          <c:y val="9.9091659785301468E-3"/>
        </c:manualLayout>
      </c:layout>
      <c:overlay val="0"/>
      <c:spPr>
        <a:solidFill>
          <a:srgbClr val="FFFFFF"/>
        </a:solidFill>
        <a:ln w="3175">
          <a:noFill/>
          <a:prstDash val="solid"/>
        </a:ln>
      </c:spPr>
    </c:title>
    <c:autoTitleDeleted val="0"/>
    <c:plotArea>
      <c:layout>
        <c:manualLayout>
          <c:layoutTarget val="inner"/>
          <c:xMode val="edge"/>
          <c:yMode val="edge"/>
          <c:x val="3.1037540831055612E-2"/>
          <c:y val="5.6782985991173533E-2"/>
          <c:w val="0.93556015933609749"/>
          <c:h val="0.86310138706583572"/>
        </c:manualLayout>
      </c:layout>
      <c:barChart>
        <c:barDir val="bar"/>
        <c:grouping val="clustered"/>
        <c:varyColors val="0"/>
        <c:ser>
          <c:idx val="1"/>
          <c:order val="0"/>
          <c:tx>
            <c:strRef>
              <c:f>'Altersgliederung (HWS)'!$B$5</c:f>
              <c:strCache>
                <c:ptCount val="1"/>
                <c:pt idx="0">
                  <c:v>männlich</c:v>
                </c:pt>
              </c:strCache>
            </c:strRef>
          </c:tx>
          <c:spPr>
            <a:solidFill>
              <a:srgbClr val="687D9E"/>
            </a:solidFill>
            <a:ln w="12700">
              <a:solidFill>
                <a:srgbClr val="000000"/>
              </a:solidFill>
              <a:prstDash val="solid"/>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(HWS)'!$B$8:$B$60,'Altersgliederung (HWS)'!$E$8:$E$61)</c:f>
              <c:numCache>
                <c:formatCode>#,##0;#,##0;0</c:formatCode>
                <c:ptCount val="107"/>
                <c:pt idx="0">
                  <c:v>-665</c:v>
                </c:pt>
                <c:pt idx="1">
                  <c:v>-880</c:v>
                </c:pt>
                <c:pt idx="2">
                  <c:v>-780</c:v>
                </c:pt>
                <c:pt idx="3">
                  <c:v>-760</c:v>
                </c:pt>
                <c:pt idx="4">
                  <c:v>-770</c:v>
                </c:pt>
                <c:pt idx="5">
                  <c:v>-750</c:v>
                </c:pt>
                <c:pt idx="6">
                  <c:v>-735</c:v>
                </c:pt>
                <c:pt idx="7">
                  <c:v>-690</c:v>
                </c:pt>
                <c:pt idx="8">
                  <c:v>-720</c:v>
                </c:pt>
                <c:pt idx="9">
                  <c:v>-715</c:v>
                </c:pt>
                <c:pt idx="10">
                  <c:v>-675</c:v>
                </c:pt>
                <c:pt idx="11">
                  <c:v>-640</c:v>
                </c:pt>
                <c:pt idx="12">
                  <c:v>-690</c:v>
                </c:pt>
                <c:pt idx="13">
                  <c:v>-605</c:v>
                </c:pt>
                <c:pt idx="14">
                  <c:v>-660</c:v>
                </c:pt>
                <c:pt idx="15">
                  <c:v>-670</c:v>
                </c:pt>
                <c:pt idx="16">
                  <c:v>-690</c:v>
                </c:pt>
                <c:pt idx="17">
                  <c:v>-655</c:v>
                </c:pt>
                <c:pt idx="18">
                  <c:v>-645</c:v>
                </c:pt>
                <c:pt idx="19">
                  <c:v>-755</c:v>
                </c:pt>
                <c:pt idx="20">
                  <c:v>-795</c:v>
                </c:pt>
                <c:pt idx="21">
                  <c:v>-865</c:v>
                </c:pt>
                <c:pt idx="22">
                  <c:v>-970</c:v>
                </c:pt>
                <c:pt idx="23">
                  <c:v>-1020</c:v>
                </c:pt>
                <c:pt idx="24">
                  <c:v>-1125</c:v>
                </c:pt>
                <c:pt idx="25">
                  <c:v>-1135</c:v>
                </c:pt>
                <c:pt idx="26">
                  <c:v>-1160</c:v>
                </c:pt>
                <c:pt idx="27">
                  <c:v>-1140</c:v>
                </c:pt>
                <c:pt idx="28">
                  <c:v>-1125</c:v>
                </c:pt>
                <c:pt idx="29">
                  <c:v>-1195</c:v>
                </c:pt>
                <c:pt idx="30">
                  <c:v>-1155</c:v>
                </c:pt>
                <c:pt idx="31">
                  <c:v>-1210</c:v>
                </c:pt>
                <c:pt idx="32">
                  <c:v>-1285</c:v>
                </c:pt>
                <c:pt idx="33">
                  <c:v>-1240</c:v>
                </c:pt>
                <c:pt idx="34">
                  <c:v>-1285</c:v>
                </c:pt>
                <c:pt idx="35">
                  <c:v>-1230</c:v>
                </c:pt>
                <c:pt idx="36">
                  <c:v>-1225</c:v>
                </c:pt>
                <c:pt idx="37">
                  <c:v>-1210</c:v>
                </c:pt>
                <c:pt idx="38">
                  <c:v>-1120</c:v>
                </c:pt>
                <c:pt idx="39">
                  <c:v>-1110</c:v>
                </c:pt>
                <c:pt idx="40">
                  <c:v>-1090</c:v>
                </c:pt>
                <c:pt idx="41">
                  <c:v>-1025</c:v>
                </c:pt>
                <c:pt idx="42">
                  <c:v>-1030</c:v>
                </c:pt>
                <c:pt idx="43">
                  <c:v>-1035</c:v>
                </c:pt>
                <c:pt idx="44">
                  <c:v>-995</c:v>
                </c:pt>
                <c:pt idx="45">
                  <c:v>-1025</c:v>
                </c:pt>
                <c:pt idx="46">
                  <c:v>-970</c:v>
                </c:pt>
                <c:pt idx="47">
                  <c:v>-890</c:v>
                </c:pt>
                <c:pt idx="48">
                  <c:v>-930</c:v>
                </c:pt>
                <c:pt idx="49">
                  <c:v>-845</c:v>
                </c:pt>
                <c:pt idx="50">
                  <c:v>-900</c:v>
                </c:pt>
                <c:pt idx="51">
                  <c:v>-995</c:v>
                </c:pt>
                <c:pt idx="52">
                  <c:v>-995</c:v>
                </c:pt>
                <c:pt idx="53">
                  <c:v>-1065</c:v>
                </c:pt>
                <c:pt idx="54">
                  <c:v>-1095</c:v>
                </c:pt>
                <c:pt idx="55">
                  <c:v>-1025</c:v>
                </c:pt>
                <c:pt idx="56">
                  <c:v>-1035</c:v>
                </c:pt>
                <c:pt idx="57">
                  <c:v>-1000</c:v>
                </c:pt>
                <c:pt idx="58">
                  <c:v>-1040</c:v>
                </c:pt>
                <c:pt idx="59">
                  <c:v>-975</c:v>
                </c:pt>
                <c:pt idx="60">
                  <c:v>-905</c:v>
                </c:pt>
                <c:pt idx="61">
                  <c:v>-985</c:v>
                </c:pt>
                <c:pt idx="62">
                  <c:v>-835</c:v>
                </c:pt>
                <c:pt idx="63">
                  <c:v>-820</c:v>
                </c:pt>
                <c:pt idx="64">
                  <c:v>-765</c:v>
                </c:pt>
                <c:pt idx="65">
                  <c:v>-770</c:v>
                </c:pt>
                <c:pt idx="66">
                  <c:v>-700</c:v>
                </c:pt>
                <c:pt idx="67">
                  <c:v>-665</c:v>
                </c:pt>
                <c:pt idx="68">
                  <c:v>-620</c:v>
                </c:pt>
                <c:pt idx="69">
                  <c:v>-560</c:v>
                </c:pt>
                <c:pt idx="70">
                  <c:v>-600</c:v>
                </c:pt>
                <c:pt idx="71">
                  <c:v>-555</c:v>
                </c:pt>
                <c:pt idx="72">
                  <c:v>-525</c:v>
                </c:pt>
                <c:pt idx="73">
                  <c:v>-480</c:v>
                </c:pt>
                <c:pt idx="74">
                  <c:v>-460</c:v>
                </c:pt>
                <c:pt idx="75">
                  <c:v>-470</c:v>
                </c:pt>
                <c:pt idx="76">
                  <c:v>-420</c:v>
                </c:pt>
                <c:pt idx="77">
                  <c:v>-335</c:v>
                </c:pt>
                <c:pt idx="78">
                  <c:v>-420</c:v>
                </c:pt>
                <c:pt idx="79">
                  <c:v>-370</c:v>
                </c:pt>
                <c:pt idx="80">
                  <c:v>-420</c:v>
                </c:pt>
                <c:pt idx="81">
                  <c:v>-430</c:v>
                </c:pt>
                <c:pt idx="82">
                  <c:v>-440</c:v>
                </c:pt>
                <c:pt idx="83">
                  <c:v>-435</c:v>
                </c:pt>
                <c:pt idx="84">
                  <c:v>-355</c:v>
                </c:pt>
                <c:pt idx="85">
                  <c:v>-280</c:v>
                </c:pt>
                <c:pt idx="86">
                  <c:v>-225</c:v>
                </c:pt>
                <c:pt idx="87">
                  <c:v>-225</c:v>
                </c:pt>
                <c:pt idx="88">
                  <c:v>-155</c:v>
                </c:pt>
                <c:pt idx="89">
                  <c:v>-115</c:v>
                </c:pt>
                <c:pt idx="90">
                  <c:v>-85</c:v>
                </c:pt>
                <c:pt idx="91">
                  <c:v>-65</c:v>
                </c:pt>
                <c:pt idx="92">
                  <c:v>-65</c:v>
                </c:pt>
                <c:pt idx="93">
                  <c:v>-50</c:v>
                </c:pt>
                <c:pt idx="94">
                  <c:v>-20</c:v>
                </c:pt>
                <c:pt idx="95">
                  <c:v>-25</c:v>
                </c:pt>
                <c:pt idx="96">
                  <c:v>-20</c:v>
                </c:pt>
                <c:pt idx="97">
                  <c:v>-5</c:v>
                </c:pt>
                <c:pt idx="98">
                  <c:v>-5</c:v>
                </c:pt>
                <c:pt idx="99">
                  <c:v>-5</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9983-46CE-9BB2-78CB9735F16F}"/>
            </c:ext>
          </c:extLst>
        </c:ser>
        <c:ser>
          <c:idx val="2"/>
          <c:order val="1"/>
          <c:tx>
            <c:strRef>
              <c:f>'Altersgliederung (HWS)'!$C$5</c:f>
              <c:strCache>
                <c:ptCount val="1"/>
                <c:pt idx="0">
                  <c:v>weiblich</c:v>
                </c:pt>
              </c:strCache>
            </c:strRef>
          </c:tx>
          <c:spPr>
            <a:solidFill>
              <a:srgbClr val="DD88A0"/>
            </a:solidFill>
            <a:ln w="12700">
              <a:solidFill>
                <a:srgbClr val="000000"/>
              </a:solidFill>
              <a:prstDash val="solid"/>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(HWS)'!$C$8:$C$60,'Altersgliederung (HWS)'!$F$8:$F$61)</c:f>
              <c:numCache>
                <c:formatCode>General</c:formatCode>
                <c:ptCount val="107"/>
                <c:pt idx="0" formatCode="#,##0;#,##0;0">
                  <c:v>695</c:v>
                </c:pt>
                <c:pt idx="1">
                  <c:v>745</c:v>
                </c:pt>
                <c:pt idx="2">
                  <c:v>750</c:v>
                </c:pt>
                <c:pt idx="3">
                  <c:v>730</c:v>
                </c:pt>
                <c:pt idx="4">
                  <c:v>765</c:v>
                </c:pt>
                <c:pt idx="5">
                  <c:v>695</c:v>
                </c:pt>
                <c:pt idx="6">
                  <c:v>735</c:v>
                </c:pt>
                <c:pt idx="7">
                  <c:v>655</c:v>
                </c:pt>
                <c:pt idx="8">
                  <c:v>690</c:v>
                </c:pt>
                <c:pt idx="9">
                  <c:v>655</c:v>
                </c:pt>
                <c:pt idx="10">
                  <c:v>615</c:v>
                </c:pt>
                <c:pt idx="11">
                  <c:v>620</c:v>
                </c:pt>
                <c:pt idx="12">
                  <c:v>625</c:v>
                </c:pt>
                <c:pt idx="13">
                  <c:v>600</c:v>
                </c:pt>
                <c:pt idx="14">
                  <c:v>600</c:v>
                </c:pt>
                <c:pt idx="15">
                  <c:v>625</c:v>
                </c:pt>
                <c:pt idx="16">
                  <c:v>625</c:v>
                </c:pt>
                <c:pt idx="17">
                  <c:v>565</c:v>
                </c:pt>
                <c:pt idx="18">
                  <c:v>670</c:v>
                </c:pt>
                <c:pt idx="19">
                  <c:v>645</c:v>
                </c:pt>
                <c:pt idx="20">
                  <c:v>720</c:v>
                </c:pt>
                <c:pt idx="21">
                  <c:v>655</c:v>
                </c:pt>
                <c:pt idx="22">
                  <c:v>730</c:v>
                </c:pt>
                <c:pt idx="23">
                  <c:v>770</c:v>
                </c:pt>
                <c:pt idx="24">
                  <c:v>810</c:v>
                </c:pt>
                <c:pt idx="25">
                  <c:v>900</c:v>
                </c:pt>
                <c:pt idx="26">
                  <c:v>980</c:v>
                </c:pt>
                <c:pt idx="27">
                  <c:v>895</c:v>
                </c:pt>
                <c:pt idx="28">
                  <c:v>1035</c:v>
                </c:pt>
                <c:pt idx="29">
                  <c:v>1005</c:v>
                </c:pt>
                <c:pt idx="30">
                  <c:v>1015</c:v>
                </c:pt>
                <c:pt idx="31">
                  <c:v>1085</c:v>
                </c:pt>
                <c:pt idx="32">
                  <c:v>1100</c:v>
                </c:pt>
                <c:pt idx="33">
                  <c:v>1110</c:v>
                </c:pt>
                <c:pt idx="34">
                  <c:v>1105</c:v>
                </c:pt>
                <c:pt idx="35">
                  <c:v>1075</c:v>
                </c:pt>
                <c:pt idx="36">
                  <c:v>1070</c:v>
                </c:pt>
                <c:pt idx="37">
                  <c:v>1000</c:v>
                </c:pt>
                <c:pt idx="38">
                  <c:v>985</c:v>
                </c:pt>
                <c:pt idx="39">
                  <c:v>1025</c:v>
                </c:pt>
                <c:pt idx="40">
                  <c:v>985</c:v>
                </c:pt>
                <c:pt idx="41">
                  <c:v>1015</c:v>
                </c:pt>
                <c:pt idx="42">
                  <c:v>980</c:v>
                </c:pt>
                <c:pt idx="43">
                  <c:v>970</c:v>
                </c:pt>
                <c:pt idx="44">
                  <c:v>880</c:v>
                </c:pt>
                <c:pt idx="45">
                  <c:v>875</c:v>
                </c:pt>
                <c:pt idx="46">
                  <c:v>870</c:v>
                </c:pt>
                <c:pt idx="47">
                  <c:v>880</c:v>
                </c:pt>
                <c:pt idx="48">
                  <c:v>885</c:v>
                </c:pt>
                <c:pt idx="49">
                  <c:v>860</c:v>
                </c:pt>
                <c:pt idx="50">
                  <c:v>855</c:v>
                </c:pt>
                <c:pt idx="51">
                  <c:v>885</c:v>
                </c:pt>
                <c:pt idx="52">
                  <c:v>905</c:v>
                </c:pt>
                <c:pt idx="53" formatCode="#,##0;#,##0;0">
                  <c:v>930</c:v>
                </c:pt>
                <c:pt idx="54" formatCode="#,##0;#,##0;0">
                  <c:v>970</c:v>
                </c:pt>
                <c:pt idx="55" formatCode="#,##0;#,##0;0">
                  <c:v>995</c:v>
                </c:pt>
                <c:pt idx="56" formatCode="#,##0;#,##0;0">
                  <c:v>935</c:v>
                </c:pt>
                <c:pt idx="57" formatCode="#,##0;#,##0;0">
                  <c:v>1005</c:v>
                </c:pt>
                <c:pt idx="58" formatCode="#,##0;#,##0;0">
                  <c:v>940</c:v>
                </c:pt>
                <c:pt idx="59" formatCode="#,##0;#,##0;0">
                  <c:v>945</c:v>
                </c:pt>
                <c:pt idx="60" formatCode="#,##0;#,##0;0">
                  <c:v>885</c:v>
                </c:pt>
                <c:pt idx="61" formatCode="#,##0;#,##0;0">
                  <c:v>875</c:v>
                </c:pt>
                <c:pt idx="62" formatCode="#,##0;#,##0;0">
                  <c:v>895</c:v>
                </c:pt>
                <c:pt idx="63" formatCode="#,##0;#,##0;0">
                  <c:v>840</c:v>
                </c:pt>
                <c:pt idx="64" formatCode="#,##0;#,##0;0">
                  <c:v>860</c:v>
                </c:pt>
                <c:pt idx="65" formatCode="#,##0;#,##0;0">
                  <c:v>790</c:v>
                </c:pt>
                <c:pt idx="66" formatCode="#,##0;#,##0;0">
                  <c:v>780</c:v>
                </c:pt>
                <c:pt idx="67" formatCode="#,##0;#,##0;0">
                  <c:v>750</c:v>
                </c:pt>
                <c:pt idx="68" formatCode="#,##0;#,##0;0">
                  <c:v>735</c:v>
                </c:pt>
                <c:pt idx="69" formatCode="#,##0;#,##0;0">
                  <c:v>680</c:v>
                </c:pt>
                <c:pt idx="70" formatCode="#,##0;#,##0;0">
                  <c:v>700</c:v>
                </c:pt>
                <c:pt idx="71" formatCode="#,##0;#,##0;0">
                  <c:v>630</c:v>
                </c:pt>
                <c:pt idx="72" formatCode="#,##0;#,##0;0">
                  <c:v>685</c:v>
                </c:pt>
                <c:pt idx="73" formatCode="#,##0;#,##0;0">
                  <c:v>635</c:v>
                </c:pt>
                <c:pt idx="74" formatCode="#,##0;#,##0;0">
                  <c:v>575</c:v>
                </c:pt>
                <c:pt idx="75" formatCode="#,##0;#,##0;0">
                  <c:v>565</c:v>
                </c:pt>
                <c:pt idx="76" formatCode="#,##0;#,##0;0">
                  <c:v>475</c:v>
                </c:pt>
                <c:pt idx="77" formatCode="#,##0;#,##0;0">
                  <c:v>435</c:v>
                </c:pt>
                <c:pt idx="78" formatCode="#,##0;#,##0;0">
                  <c:v>505</c:v>
                </c:pt>
                <c:pt idx="79" formatCode="#,##0;#,##0;0">
                  <c:v>530</c:v>
                </c:pt>
                <c:pt idx="80" formatCode="#,##0;#,##0;0">
                  <c:v>515</c:v>
                </c:pt>
                <c:pt idx="81" formatCode="#,##0;#,##0;0">
                  <c:v>600</c:v>
                </c:pt>
                <c:pt idx="82" formatCode="#,##0;#,##0;0">
                  <c:v>575</c:v>
                </c:pt>
                <c:pt idx="83" formatCode="#,##0;#,##0;0">
                  <c:v>540</c:v>
                </c:pt>
                <c:pt idx="84" formatCode="#,##0;#,##0;0">
                  <c:v>505</c:v>
                </c:pt>
                <c:pt idx="85" formatCode="#,##0;#,##0;0">
                  <c:v>470</c:v>
                </c:pt>
                <c:pt idx="86" formatCode="#,##0;#,##0;0">
                  <c:v>380</c:v>
                </c:pt>
                <c:pt idx="87" formatCode="#,##0;#,##0;0">
                  <c:v>315</c:v>
                </c:pt>
                <c:pt idx="88" formatCode="#,##0;#,##0;0">
                  <c:v>285</c:v>
                </c:pt>
                <c:pt idx="89" formatCode="#,##0;#,##0;0">
                  <c:v>205</c:v>
                </c:pt>
                <c:pt idx="90" formatCode="#,##0;#,##0;0">
                  <c:v>180</c:v>
                </c:pt>
                <c:pt idx="91" formatCode="#,##0;#,##0;0">
                  <c:v>135</c:v>
                </c:pt>
                <c:pt idx="92" formatCode="#,##0;#,##0;0">
                  <c:v>120</c:v>
                </c:pt>
                <c:pt idx="93" formatCode="#,##0;#,##0;0">
                  <c:v>125</c:v>
                </c:pt>
                <c:pt idx="94" formatCode="#,##0;#,##0;0">
                  <c:v>80</c:v>
                </c:pt>
                <c:pt idx="95" formatCode="#,##0;#,##0;0">
                  <c:v>60</c:v>
                </c:pt>
                <c:pt idx="96" formatCode="#,##0;#,##0;0">
                  <c:v>50</c:v>
                </c:pt>
                <c:pt idx="97" formatCode="#,##0;#,##0;0">
                  <c:v>20</c:v>
                </c:pt>
                <c:pt idx="98" formatCode="#,##0;#,##0;0">
                  <c:v>20</c:v>
                </c:pt>
                <c:pt idx="99" formatCode="#,##0;#,##0;0">
                  <c:v>10</c:v>
                </c:pt>
                <c:pt idx="100" formatCode="#,##0;#,##0;0">
                  <c:v>5</c:v>
                </c:pt>
                <c:pt idx="101" formatCode="#,##0;#,##0;0">
                  <c:v>5</c:v>
                </c:pt>
                <c:pt idx="102" formatCode="#,##0;#,##0;0">
                  <c:v>0</c:v>
                </c:pt>
                <c:pt idx="103" formatCode="#,##0;#,##0;0">
                  <c:v>0</c:v>
                </c:pt>
                <c:pt idx="104" formatCode="#,##0;#,##0;0">
                  <c:v>0</c:v>
                </c:pt>
                <c:pt idx="105" formatCode="#,##0;#,##0;0">
                  <c:v>0</c:v>
                </c:pt>
              </c:numCache>
            </c:numRef>
          </c:val>
          <c:extLst>
            <c:ext xmlns:c16="http://schemas.microsoft.com/office/drawing/2014/chart" uri="{C3380CC4-5D6E-409C-BE32-E72D297353CC}">
              <c16:uniqueId val="{00000001-9983-46CE-9BB2-78CB9735F16F}"/>
            </c:ext>
          </c:extLst>
        </c:ser>
        <c:dLbls>
          <c:showLegendKey val="0"/>
          <c:showVal val="0"/>
          <c:showCatName val="0"/>
          <c:showSerName val="0"/>
          <c:showPercent val="0"/>
          <c:showBubbleSize val="0"/>
        </c:dLbls>
        <c:gapWidth val="0"/>
        <c:overlap val="100"/>
        <c:axId val="232259968"/>
        <c:axId val="232261504"/>
      </c:barChart>
      <c:catAx>
        <c:axId val="232259968"/>
        <c:scaling>
          <c:orientation val="minMax"/>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de-DE"/>
          </a:p>
        </c:txPr>
        <c:crossAx val="232261504"/>
        <c:crosses val="autoZero"/>
        <c:auto val="0"/>
        <c:lblAlgn val="ctr"/>
        <c:lblOffset val="100"/>
        <c:tickLblSkip val="10"/>
        <c:tickMarkSkip val="10"/>
        <c:noMultiLvlLbl val="0"/>
      </c:catAx>
      <c:valAx>
        <c:axId val="232261504"/>
        <c:scaling>
          <c:orientation val="minMax"/>
          <c:max val="1400"/>
          <c:min val="-1400"/>
        </c:scaling>
        <c:delete val="0"/>
        <c:axPos val="b"/>
        <c:majorGridlines>
          <c:spPr>
            <a:ln w="3175">
              <a:solidFill>
                <a:srgbClr val="000000"/>
              </a:solidFill>
              <a:prstDash val="solid"/>
            </a:ln>
          </c:spPr>
        </c:majorGridlines>
        <c:numFmt formatCode="#\ ##0;#\ ##0" sourceLinked="0"/>
        <c:majorTickMark val="cross"/>
        <c:minorTickMark val="none"/>
        <c:tickLblPos val="nextTo"/>
        <c:spPr>
          <a:ln w="3175">
            <a:solidFill>
              <a:srgbClr val="000000"/>
            </a:solidFill>
            <a:prstDash val="solid"/>
          </a:ln>
        </c:spPr>
        <c:txPr>
          <a:bodyPr rot="-5400000" vert="horz"/>
          <a:lstStyle/>
          <a:p>
            <a:pPr>
              <a:defRPr sz="1200" b="1" i="0" u="none" strike="noStrike" baseline="0">
                <a:solidFill>
                  <a:srgbClr val="000000"/>
                </a:solidFill>
                <a:latin typeface="Arial"/>
                <a:ea typeface="Arial"/>
                <a:cs typeface="Arial"/>
              </a:defRPr>
            </a:pPr>
            <a:endParaRPr lang="de-DE"/>
          </a:p>
        </c:txPr>
        <c:crossAx val="232259968"/>
        <c:crosses val="autoZero"/>
        <c:crossBetween val="between"/>
        <c:majorUnit val="100"/>
      </c:valAx>
      <c:spPr>
        <a:noFill/>
        <a:ln w="12700">
          <a:solidFill>
            <a:srgbClr val="808080"/>
          </a:solidFill>
          <a:prstDash val="solid"/>
        </a:ln>
      </c:spPr>
    </c:plotArea>
    <c:legend>
      <c:legendPos val="r"/>
      <c:layout>
        <c:manualLayout>
          <c:xMode val="edge"/>
          <c:yMode val="edge"/>
          <c:x val="0.73251396595088536"/>
          <c:y val="0.1083476934493136"/>
          <c:w val="0.19024543474619185"/>
          <c:h val="7.6052090309520523E-2"/>
        </c:manualLayout>
      </c:layout>
      <c:overlay val="0"/>
      <c:spPr>
        <a:solidFill>
          <a:srgbClr val="FFFFFF"/>
        </a:solidFill>
        <a:ln w="3175">
          <a:solidFill>
            <a:srgbClr val="000000"/>
          </a:solidFill>
          <a:prstDash val="solid"/>
        </a:ln>
      </c:spPr>
      <c:txPr>
        <a:bodyPr/>
        <a:lstStyle/>
        <a:p>
          <a:pPr>
            <a:defRPr sz="114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899999956" l="0.78740157499999996" r="0.78740157499999996" t="0.98425196899999956" header="0.51181102300000003" footer="0.51181102300000003"/>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Religionszugehörigkeit der Bevölkerung nach Stadtbezirken</a:t>
            </a:r>
          </a:p>
        </c:rich>
      </c:tx>
      <c:layout>
        <c:manualLayout>
          <c:xMode val="edge"/>
          <c:yMode val="edge"/>
          <c:x val="0.16086077383363467"/>
          <c:y val="3.40136952154724E-2"/>
        </c:manualLayout>
      </c:layout>
      <c:overlay val="0"/>
    </c:title>
    <c:autoTitleDeleted val="0"/>
    <c:plotArea>
      <c:layout>
        <c:manualLayout>
          <c:layoutTarget val="inner"/>
          <c:xMode val="edge"/>
          <c:yMode val="edge"/>
          <c:x val="0.23827888044734774"/>
          <c:y val="0.12368583797155278"/>
          <c:w val="0.71141351656389784"/>
          <c:h val="0.72166234109004457"/>
        </c:manualLayout>
      </c:layout>
      <c:barChart>
        <c:barDir val="bar"/>
        <c:grouping val="stacked"/>
        <c:varyColors val="0"/>
        <c:ser>
          <c:idx val="0"/>
          <c:order val="0"/>
          <c:tx>
            <c:strRef>
              <c:f>'UBZ-Rel (HWS)'!$D$6</c:f>
              <c:strCache>
                <c:ptCount val="1"/>
                <c:pt idx="0">
                  <c:v>evangelisch</c:v>
                </c:pt>
              </c:strCache>
            </c:strRef>
          </c:tx>
          <c:spPr>
            <a:solidFill>
              <a:srgbClr val="1E3F6D"/>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(HWS)'!$E$72:$E$83</c:f>
              <c:numCache>
                <c:formatCode>#,##0.0</c:formatCode>
                <c:ptCount val="12"/>
                <c:pt idx="0">
                  <c:v>11.317634607752348</c:v>
                </c:pt>
                <c:pt idx="1">
                  <c:v>12.075594303351926</c:v>
                </c:pt>
                <c:pt idx="2">
                  <c:v>11.949069539666993</c:v>
                </c:pt>
                <c:pt idx="3">
                  <c:v>12.37269546142999</c:v>
                </c:pt>
                <c:pt idx="4">
                  <c:v>14.717049358163081</c:v>
                </c:pt>
                <c:pt idx="5">
                  <c:v>11.467953135768436</c:v>
                </c:pt>
                <c:pt idx="6">
                  <c:v>12.665964172813487</c:v>
                </c:pt>
                <c:pt idx="7">
                  <c:v>11.327433628318584</c:v>
                </c:pt>
                <c:pt idx="8">
                  <c:v>10.223116313094367</c:v>
                </c:pt>
                <c:pt idx="9">
                  <c:v>16.355536699193891</c:v>
                </c:pt>
                <c:pt idx="10">
                  <c:v>14.74555772630012</c:v>
                </c:pt>
                <c:pt idx="11">
                  <c:v>13.973988439306359</c:v>
                </c:pt>
              </c:numCache>
            </c:numRef>
          </c:val>
          <c:extLst>
            <c:ext xmlns:c16="http://schemas.microsoft.com/office/drawing/2014/chart" uri="{C3380CC4-5D6E-409C-BE32-E72D297353CC}">
              <c16:uniqueId val="{00000000-13DE-47BC-B791-390D637EF399}"/>
            </c:ext>
          </c:extLst>
        </c:ser>
        <c:ser>
          <c:idx val="1"/>
          <c:order val="1"/>
          <c:tx>
            <c:strRef>
              <c:f>'UBZ-Rel (HWS)'!$F$6</c:f>
              <c:strCache>
                <c:ptCount val="1"/>
                <c:pt idx="0">
                  <c:v>röm.-kath.</c:v>
                </c:pt>
              </c:strCache>
            </c:strRef>
          </c:tx>
          <c:spPr>
            <a:solidFill>
              <a:srgbClr val="B31D4B"/>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(HWS)'!$G$72:$G$83</c:f>
              <c:numCache>
                <c:formatCode>0.0</c:formatCode>
                <c:ptCount val="12"/>
                <c:pt idx="0">
                  <c:v>32.901177404418576</c:v>
                </c:pt>
                <c:pt idx="1">
                  <c:v>22.764932040937889</c:v>
                </c:pt>
                <c:pt idx="2">
                  <c:v>27.624644372930369</c:v>
                </c:pt>
                <c:pt idx="3">
                  <c:v>34.047109207708779</c:v>
                </c:pt>
                <c:pt idx="4">
                  <c:v>41.556680527933466</c:v>
                </c:pt>
                <c:pt idx="5">
                  <c:v>51.950379048931772</c:v>
                </c:pt>
                <c:pt idx="6">
                  <c:v>43.688092729188618</c:v>
                </c:pt>
                <c:pt idx="7">
                  <c:v>41.238938053097343</c:v>
                </c:pt>
                <c:pt idx="8">
                  <c:v>42.5932699341624</c:v>
                </c:pt>
                <c:pt idx="9">
                  <c:v>44.420873992363177</c:v>
                </c:pt>
                <c:pt idx="10">
                  <c:v>31.184296213601264</c:v>
                </c:pt>
                <c:pt idx="11">
                  <c:v>36.575144508670519</c:v>
                </c:pt>
              </c:numCache>
            </c:numRef>
          </c:val>
          <c:extLst>
            <c:ext xmlns:c16="http://schemas.microsoft.com/office/drawing/2014/chart" uri="{C3380CC4-5D6E-409C-BE32-E72D297353CC}">
              <c16:uniqueId val="{00000001-13DE-47BC-B791-390D637EF399}"/>
            </c:ext>
          </c:extLst>
        </c:ser>
        <c:ser>
          <c:idx val="2"/>
          <c:order val="2"/>
          <c:tx>
            <c:strRef>
              <c:f>'UBZ-Rel (HWS)'!$H$6</c:f>
              <c:strCache>
                <c:ptCount val="1"/>
                <c:pt idx="0">
                  <c:v>sonstige</c:v>
                </c:pt>
              </c:strCache>
            </c:strRef>
          </c:tx>
          <c:spPr>
            <a:solidFill>
              <a:srgbClr val="595A5B"/>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(HWS)'!$I$72:$I$83</c:f>
              <c:numCache>
                <c:formatCode>0.0</c:formatCode>
                <c:ptCount val="12"/>
                <c:pt idx="0">
                  <c:v>55.781187987829071</c:v>
                </c:pt>
                <c:pt idx="1">
                  <c:v>65.159473655710187</c:v>
                </c:pt>
                <c:pt idx="2">
                  <c:v>60.426286087402637</c:v>
                </c:pt>
                <c:pt idx="3">
                  <c:v>53.580195330861237</c:v>
                </c:pt>
                <c:pt idx="4">
                  <c:v>43.726270113903453</c:v>
                </c:pt>
                <c:pt idx="5">
                  <c:v>36.581667815299795</c:v>
                </c:pt>
                <c:pt idx="6">
                  <c:v>43.645943097997893</c:v>
                </c:pt>
                <c:pt idx="7">
                  <c:v>47.43362831858407</c:v>
                </c:pt>
                <c:pt idx="8">
                  <c:v>47.183613752743234</c:v>
                </c:pt>
                <c:pt idx="9">
                  <c:v>39.223589308442932</c:v>
                </c:pt>
                <c:pt idx="10">
                  <c:v>54.070146060098608</c:v>
                </c:pt>
                <c:pt idx="11">
                  <c:v>49.450867052023121</c:v>
                </c:pt>
              </c:numCache>
            </c:numRef>
          </c:val>
          <c:extLst>
            <c:ext xmlns:c16="http://schemas.microsoft.com/office/drawing/2014/chart" uri="{C3380CC4-5D6E-409C-BE32-E72D297353CC}">
              <c16:uniqueId val="{00000002-13DE-47BC-B791-390D637EF399}"/>
            </c:ext>
          </c:extLst>
        </c:ser>
        <c:dLbls>
          <c:showLegendKey val="0"/>
          <c:showVal val="0"/>
          <c:showCatName val="0"/>
          <c:showSerName val="0"/>
          <c:showPercent val="0"/>
          <c:showBubbleSize val="0"/>
        </c:dLbls>
        <c:gapWidth val="50"/>
        <c:overlap val="100"/>
        <c:axId val="232820736"/>
        <c:axId val="232822272"/>
      </c:barChart>
      <c:catAx>
        <c:axId val="232820736"/>
        <c:scaling>
          <c:orientation val="maxMin"/>
        </c:scaling>
        <c:delete val="0"/>
        <c:axPos val="l"/>
        <c:numFmt formatCode="General" sourceLinked="0"/>
        <c:majorTickMark val="out"/>
        <c:minorTickMark val="none"/>
        <c:tickLblPos val="nextTo"/>
        <c:txPr>
          <a:bodyPr/>
          <a:lstStyle/>
          <a:p>
            <a:pPr>
              <a:defRPr sz="1100" b="1"/>
            </a:pPr>
            <a:endParaRPr lang="de-DE"/>
          </a:p>
        </c:txPr>
        <c:crossAx val="232822272"/>
        <c:crosses val="autoZero"/>
        <c:auto val="1"/>
        <c:lblAlgn val="ctr"/>
        <c:lblOffset val="100"/>
        <c:noMultiLvlLbl val="0"/>
      </c:catAx>
      <c:valAx>
        <c:axId val="232822272"/>
        <c:scaling>
          <c:orientation val="minMax"/>
          <c:max val="100"/>
        </c:scaling>
        <c:delete val="0"/>
        <c:axPos val="b"/>
        <c:majorGridlines/>
        <c:title>
          <c:tx>
            <c:rich>
              <a:bodyPr/>
              <a:lstStyle/>
              <a:p>
                <a:pPr>
                  <a:defRPr sz="1100" b="1"/>
                </a:pPr>
                <a:r>
                  <a:rPr lang="de-DE" sz="1100" b="1"/>
                  <a:t>%</a:t>
                </a:r>
              </a:p>
            </c:rich>
          </c:tx>
          <c:layout>
            <c:manualLayout>
              <c:xMode val="edge"/>
              <c:yMode val="edge"/>
              <c:x val="0.96494209503761552"/>
              <c:y val="0.86094573776104111"/>
            </c:manualLayout>
          </c:layout>
          <c:overlay val="0"/>
        </c:title>
        <c:numFmt formatCode="#,##0" sourceLinked="0"/>
        <c:majorTickMark val="out"/>
        <c:minorTickMark val="none"/>
        <c:tickLblPos val="nextTo"/>
        <c:txPr>
          <a:bodyPr/>
          <a:lstStyle/>
          <a:p>
            <a:pPr>
              <a:defRPr sz="1100" b="1"/>
            </a:pPr>
            <a:endParaRPr lang="de-DE"/>
          </a:p>
        </c:txPr>
        <c:crossAx val="232820736"/>
        <c:crosses val="max"/>
        <c:crossBetween val="between"/>
      </c:valAx>
    </c:plotArea>
    <c:legend>
      <c:legendPos val="b"/>
      <c:layout>
        <c:manualLayout>
          <c:xMode val="edge"/>
          <c:yMode val="edge"/>
          <c:x val="0.13026498264009559"/>
          <c:y val="0.92553206664384347"/>
          <c:w val="0.81347102211474565"/>
          <c:h val="5.5915007377324591E-2"/>
        </c:manualLayout>
      </c:layout>
      <c:overlay val="0"/>
      <c:txPr>
        <a:bodyPr/>
        <a:lstStyle/>
        <a:p>
          <a:pPr>
            <a:defRPr sz="1100" b="1"/>
          </a:pPr>
          <a:endParaRPr lang="de-DE"/>
        </a:p>
      </c:txPr>
    </c:legend>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 gesamt'!$A$25</c:f>
          <c:strCache>
            <c:ptCount val="1"/>
            <c:pt idx="0">
              <c:v>Arbeitslose in den Stadtbezirken im Juni 2022</c:v>
            </c:pt>
          </c:strCache>
        </c:strRef>
      </c:tx>
      <c:layout>
        <c:manualLayout>
          <c:xMode val="edge"/>
          <c:yMode val="edge"/>
          <c:x val="0.23581963758954921"/>
          <c:y val="4.065040650406504E-2"/>
        </c:manualLayout>
      </c:layout>
      <c:overlay val="0"/>
      <c:txPr>
        <a:bodyPr/>
        <a:lstStyle/>
        <a:p>
          <a:pPr>
            <a:defRPr sz="1200"/>
          </a:pPr>
          <a:endParaRPr lang="de-DE"/>
        </a:p>
      </c:txPr>
    </c:title>
    <c:autoTitleDeleted val="0"/>
    <c:plotArea>
      <c:layout>
        <c:manualLayout>
          <c:layoutTarget val="inner"/>
          <c:xMode val="edge"/>
          <c:yMode val="edge"/>
          <c:x val="0.27134412401989588"/>
          <c:y val="0.12677385410665118"/>
          <c:w val="0.69667635572102149"/>
          <c:h val="0.79013127360604363"/>
        </c:manualLayout>
      </c:layout>
      <c:barChart>
        <c:barDir val="bar"/>
        <c:grouping val="clustered"/>
        <c:varyColors val="0"/>
        <c:ser>
          <c:idx val="0"/>
          <c:order val="0"/>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gesamt'!$C$7:$C$18</c:f>
              <c:numCache>
                <c:formatCode>#,##0</c:formatCode>
                <c:ptCount val="12"/>
                <c:pt idx="0">
                  <c:v>265</c:v>
                </c:pt>
                <c:pt idx="1">
                  <c:v>495</c:v>
                </c:pt>
                <c:pt idx="2">
                  <c:v>550</c:v>
                </c:pt>
                <c:pt idx="3">
                  <c:v>320</c:v>
                </c:pt>
                <c:pt idx="4">
                  <c:v>115</c:v>
                </c:pt>
                <c:pt idx="5">
                  <c:v>50</c:v>
                </c:pt>
                <c:pt idx="6">
                  <c:v>35</c:v>
                </c:pt>
                <c:pt idx="7">
                  <c:v>80</c:v>
                </c:pt>
                <c:pt idx="8">
                  <c:v>65</c:v>
                </c:pt>
                <c:pt idx="9">
                  <c:v>80</c:v>
                </c:pt>
                <c:pt idx="10">
                  <c:v>155</c:v>
                </c:pt>
                <c:pt idx="11">
                  <c:v>210</c:v>
                </c:pt>
              </c:numCache>
            </c:numRef>
          </c:val>
          <c:extLst>
            <c:ext xmlns:c16="http://schemas.microsoft.com/office/drawing/2014/chart" uri="{C3380CC4-5D6E-409C-BE32-E72D297353CC}">
              <c16:uniqueId val="{00000000-F30B-4FDE-9D59-E0CF095047A6}"/>
            </c:ext>
          </c:extLst>
        </c:ser>
        <c:dLbls>
          <c:showLegendKey val="0"/>
          <c:showVal val="0"/>
          <c:showCatName val="0"/>
          <c:showSerName val="0"/>
          <c:showPercent val="0"/>
          <c:showBubbleSize val="0"/>
        </c:dLbls>
        <c:gapWidth val="150"/>
        <c:axId val="233142912"/>
        <c:axId val="233435520"/>
      </c:barChart>
      <c:catAx>
        <c:axId val="233142912"/>
        <c:scaling>
          <c:orientation val="maxMin"/>
        </c:scaling>
        <c:delete val="0"/>
        <c:axPos val="l"/>
        <c:numFmt formatCode="General" sourceLinked="0"/>
        <c:majorTickMark val="out"/>
        <c:minorTickMark val="none"/>
        <c:tickLblPos val="nextTo"/>
        <c:txPr>
          <a:bodyPr/>
          <a:lstStyle/>
          <a:p>
            <a:pPr>
              <a:defRPr sz="1100" b="1"/>
            </a:pPr>
            <a:endParaRPr lang="de-DE"/>
          </a:p>
        </c:txPr>
        <c:crossAx val="233435520"/>
        <c:crosses val="autoZero"/>
        <c:auto val="1"/>
        <c:lblAlgn val="ctr"/>
        <c:lblOffset val="100"/>
        <c:noMultiLvlLbl val="0"/>
      </c:catAx>
      <c:valAx>
        <c:axId val="233435520"/>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3142912"/>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 gesamt'!$H$25</c:f>
          <c:strCache>
            <c:ptCount val="1"/>
            <c:pt idx="0">
              <c:v>Arbeitslose Männder und Frauen in den Stadtbezirken im Juni 2022</c:v>
            </c:pt>
          </c:strCache>
        </c:strRef>
      </c:tx>
      <c:layout>
        <c:manualLayout>
          <c:xMode val="edge"/>
          <c:yMode val="edge"/>
          <c:x val="0.23810305662464837"/>
          <c:y val="5.8199922876939029E-3"/>
        </c:manualLayout>
      </c:layout>
      <c:overlay val="0"/>
      <c:txPr>
        <a:bodyPr/>
        <a:lstStyle/>
        <a:p>
          <a:pPr>
            <a:defRPr/>
          </a:pPr>
          <a:endParaRPr lang="de-DE"/>
        </a:p>
      </c:txPr>
    </c:title>
    <c:autoTitleDeleted val="0"/>
    <c:plotArea>
      <c:layout>
        <c:manualLayout>
          <c:layoutTarget val="inner"/>
          <c:xMode val="edge"/>
          <c:yMode val="edge"/>
          <c:x val="0.25641043748455211"/>
          <c:y val="0.12983076463783258"/>
          <c:w val="0.66603698080340856"/>
          <c:h val="0.74187382543949765"/>
        </c:manualLayout>
      </c:layout>
      <c:barChart>
        <c:barDir val="bar"/>
        <c:grouping val="stacked"/>
        <c:varyColors val="0"/>
        <c:ser>
          <c:idx val="0"/>
          <c:order val="0"/>
          <c:tx>
            <c:strRef>
              <c:f>'Arbeitslose gesamt'!$D$4</c:f>
              <c:strCache>
                <c:ptCount val="1"/>
                <c:pt idx="0">
                  <c:v>Männer</c:v>
                </c:pt>
              </c:strCache>
            </c:strRef>
          </c:tx>
          <c:spPr>
            <a:solidFill>
              <a:srgbClr val="34557E"/>
            </a:solidFill>
          </c:spPr>
          <c:invertIfNegative val="0"/>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gesamt'!$E$7:$E$18</c:f>
              <c:numCache>
                <c:formatCode>#,##0.0</c:formatCode>
                <c:ptCount val="12"/>
                <c:pt idx="0">
                  <c:v>57.95454545454546</c:v>
                </c:pt>
                <c:pt idx="1">
                  <c:v>54.325955734406442</c:v>
                </c:pt>
                <c:pt idx="2">
                  <c:v>55.555555555555557</c:v>
                </c:pt>
                <c:pt idx="3">
                  <c:v>57.680250783699059</c:v>
                </c:pt>
                <c:pt idx="4">
                  <c:v>50</c:v>
                </c:pt>
                <c:pt idx="5">
                  <c:v>45.833333333333329</c:v>
                </c:pt>
                <c:pt idx="6">
                  <c:v>37.142857142857146</c:v>
                </c:pt>
                <c:pt idx="7">
                  <c:v>65.432098765432102</c:v>
                </c:pt>
                <c:pt idx="8">
                  <c:v>60.606060606060609</c:v>
                </c:pt>
                <c:pt idx="9">
                  <c:v>51.282051282051277</c:v>
                </c:pt>
                <c:pt idx="10">
                  <c:v>54.193548387096783</c:v>
                </c:pt>
                <c:pt idx="11">
                  <c:v>50.943396226415096</c:v>
                </c:pt>
              </c:numCache>
            </c:numRef>
          </c:val>
          <c:extLst>
            <c:ext xmlns:c16="http://schemas.microsoft.com/office/drawing/2014/chart" uri="{C3380CC4-5D6E-409C-BE32-E72D297353CC}">
              <c16:uniqueId val="{00000000-B983-4624-8A75-F06E27638207}"/>
            </c:ext>
          </c:extLst>
        </c:ser>
        <c:ser>
          <c:idx val="1"/>
          <c:order val="1"/>
          <c:tx>
            <c:strRef>
              <c:f>'Arbeitslose gesamt'!$F$4</c:f>
              <c:strCache>
                <c:ptCount val="1"/>
                <c:pt idx="0">
                  <c:v>Frauen</c:v>
                </c:pt>
              </c:strCache>
            </c:strRef>
          </c:tx>
          <c:spPr>
            <a:solidFill>
              <a:srgbClr val="CD3962"/>
            </a:solidFill>
          </c:spPr>
          <c:invertIfNegative val="0"/>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gesamt'!$G$7:$G$18</c:f>
              <c:numCache>
                <c:formatCode>#,##0.0</c:formatCode>
                <c:ptCount val="12"/>
                <c:pt idx="0">
                  <c:v>42.045454545454547</c:v>
                </c:pt>
                <c:pt idx="1">
                  <c:v>45.674044265593558</c:v>
                </c:pt>
                <c:pt idx="2">
                  <c:v>44.444444444444443</c:v>
                </c:pt>
                <c:pt idx="3">
                  <c:v>42.319749216300941</c:v>
                </c:pt>
                <c:pt idx="4">
                  <c:v>50</c:v>
                </c:pt>
                <c:pt idx="5">
                  <c:v>54.166666666666664</c:v>
                </c:pt>
                <c:pt idx="6">
                  <c:v>62.857142857142854</c:v>
                </c:pt>
                <c:pt idx="7">
                  <c:v>34.567901234567898</c:v>
                </c:pt>
                <c:pt idx="8">
                  <c:v>39.393939393939391</c:v>
                </c:pt>
                <c:pt idx="9">
                  <c:v>48.717948717948715</c:v>
                </c:pt>
                <c:pt idx="10">
                  <c:v>45.806451612903224</c:v>
                </c:pt>
                <c:pt idx="11">
                  <c:v>49.056603773584904</c:v>
                </c:pt>
              </c:numCache>
            </c:numRef>
          </c:val>
          <c:extLst>
            <c:ext xmlns:c16="http://schemas.microsoft.com/office/drawing/2014/chart" uri="{C3380CC4-5D6E-409C-BE32-E72D297353CC}">
              <c16:uniqueId val="{00000001-B983-4624-8A75-F06E27638207}"/>
            </c:ext>
          </c:extLst>
        </c:ser>
        <c:dLbls>
          <c:showLegendKey val="0"/>
          <c:showVal val="0"/>
          <c:showCatName val="0"/>
          <c:showSerName val="0"/>
          <c:showPercent val="0"/>
          <c:showBubbleSize val="0"/>
        </c:dLbls>
        <c:gapWidth val="150"/>
        <c:overlap val="100"/>
        <c:axId val="233468288"/>
        <c:axId val="233469824"/>
      </c:barChart>
      <c:catAx>
        <c:axId val="233468288"/>
        <c:scaling>
          <c:orientation val="maxMin"/>
        </c:scaling>
        <c:delete val="0"/>
        <c:axPos val="l"/>
        <c:numFmt formatCode="General" sourceLinked="0"/>
        <c:majorTickMark val="out"/>
        <c:minorTickMark val="none"/>
        <c:tickLblPos val="nextTo"/>
        <c:txPr>
          <a:bodyPr/>
          <a:lstStyle/>
          <a:p>
            <a:pPr>
              <a:defRPr sz="1050" b="1"/>
            </a:pPr>
            <a:endParaRPr lang="de-DE"/>
          </a:p>
        </c:txPr>
        <c:crossAx val="233469824"/>
        <c:crosses val="autoZero"/>
        <c:auto val="1"/>
        <c:lblAlgn val="ctr"/>
        <c:lblOffset val="100"/>
        <c:noMultiLvlLbl val="0"/>
      </c:catAx>
      <c:valAx>
        <c:axId val="233469824"/>
        <c:scaling>
          <c:orientation val="minMax"/>
          <c:max val="100"/>
        </c:scaling>
        <c:delete val="0"/>
        <c:axPos val="b"/>
        <c:majorGridlines/>
        <c:title>
          <c:tx>
            <c:rich>
              <a:bodyPr/>
              <a:lstStyle/>
              <a:p>
                <a:pPr>
                  <a:defRPr sz="1200"/>
                </a:pPr>
                <a:r>
                  <a:rPr lang="de-DE" sz="1200"/>
                  <a:t>%</a:t>
                </a:r>
              </a:p>
            </c:rich>
          </c:tx>
          <c:layout>
            <c:manualLayout>
              <c:xMode val="edge"/>
              <c:yMode val="edge"/>
              <c:x val="0.94042838255083583"/>
              <c:y val="0.89034531228620151"/>
            </c:manualLayout>
          </c:layout>
          <c:overlay val="0"/>
        </c:title>
        <c:numFmt formatCode="#,##0" sourceLinked="0"/>
        <c:majorTickMark val="out"/>
        <c:minorTickMark val="none"/>
        <c:tickLblPos val="nextTo"/>
        <c:txPr>
          <a:bodyPr/>
          <a:lstStyle/>
          <a:p>
            <a:pPr>
              <a:defRPr sz="1200" b="1"/>
            </a:pPr>
            <a:endParaRPr lang="de-DE"/>
          </a:p>
        </c:txPr>
        <c:crossAx val="233468288"/>
        <c:crosses val="max"/>
        <c:crossBetween val="between"/>
      </c:valAx>
    </c:plotArea>
    <c:legend>
      <c:legendPos val="b"/>
      <c:layout>
        <c:manualLayout>
          <c:xMode val="edge"/>
          <c:yMode val="edge"/>
          <c:x val="0.26658231622392492"/>
          <c:y val="0.95264830640245801"/>
          <c:w val="0.71248151155993389"/>
          <c:h val="4.4833998830714879E-2"/>
        </c:manualLayout>
      </c:layout>
      <c:overlay val="0"/>
      <c:txPr>
        <a:bodyPr/>
        <a:lstStyle/>
        <a:p>
          <a:pPr>
            <a:defRPr b="1"/>
          </a:pPr>
          <a:endParaRPr lang="de-DE"/>
        </a:p>
      </c:txPr>
    </c:legend>
    <c:plotVisOnly val="1"/>
    <c:dispBlanksAs val="gap"/>
    <c:showDLblsOverMax val="0"/>
  </c:chart>
  <c:spPr>
    <a:ln>
      <a:noFill/>
    </a:ln>
  </c:spPr>
  <c:txPr>
    <a:bodyPr/>
    <a:lstStyle/>
    <a:p>
      <a:pPr>
        <a:defRPr sz="1050">
          <a:latin typeface="Arial" pitchFamily="34" charset="0"/>
          <a:cs typeface="Arial" pitchFamily="34" charset="0"/>
        </a:defRPr>
      </a:pPr>
      <a:endParaRPr lang="de-DE"/>
    </a:p>
  </c:txPr>
  <c:printSettings>
    <c:headerFooter/>
    <c:pageMargins b="0.59055118110236138" l="0.59055118110236138" r="0.39370078740157488" t="0.59055118110236138"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'Arbeitslose-Entw.'!$A$25</c:f>
          <c:strCache>
            <c:ptCount val="1"/>
            <c:pt idx="0">
              <c:v>Veränderung der Arbeitslosigkeit in den Stadtbezirken 2012-2022</c:v>
            </c:pt>
          </c:strCache>
        </c:strRef>
      </c:tx>
      <c:layout>
        <c:manualLayout>
          <c:xMode val="edge"/>
          <c:yMode val="edge"/>
          <c:x val="0.10953651381812568"/>
          <c:y val="2.6764594523484075E-2"/>
        </c:manualLayout>
      </c:layout>
      <c:overlay val="0"/>
      <c:txPr>
        <a:bodyPr/>
        <a:lstStyle/>
        <a:p>
          <a:pPr>
            <a:defRPr sz="1400"/>
          </a:pPr>
          <a:endParaRPr lang="de-DE"/>
        </a:p>
      </c:txPr>
    </c:title>
    <c:autoTitleDeleted val="0"/>
    <c:plotArea>
      <c:layout>
        <c:manualLayout>
          <c:layoutTarget val="inner"/>
          <c:xMode val="edge"/>
          <c:yMode val="edge"/>
          <c:x val="4.0709360553016334E-2"/>
          <c:y val="0.19694389059736689"/>
          <c:w val="0.68777765154494463"/>
          <c:h val="0.69651104502495043"/>
        </c:manualLayout>
      </c:layout>
      <c:barChart>
        <c:barDir val="bar"/>
        <c:grouping val="clustered"/>
        <c:varyColors val="0"/>
        <c:ser>
          <c:idx val="0"/>
          <c:order val="0"/>
          <c:spPr>
            <a:solidFill>
              <a:srgbClr val="34557E"/>
            </a:solidFill>
          </c:spPr>
          <c:invertIfNegative val="0"/>
          <c:cat>
            <c:strRef>
              <c:f>'Arbeitslose-Entw.'!$B$7:$B$18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'Arbeitslose-Entw.'!$N$7:$N$18</c:f>
              <c:numCache>
                <c:formatCode>#,##0</c:formatCode>
                <c:ptCount val="12"/>
                <c:pt idx="0">
                  <c:v>0</c:v>
                </c:pt>
                <c:pt idx="1">
                  <c:v>-155</c:v>
                </c:pt>
                <c:pt idx="2">
                  <c:v>-10</c:v>
                </c:pt>
                <c:pt idx="3">
                  <c:v>-5</c:v>
                </c:pt>
                <c:pt idx="4">
                  <c:v>15</c:v>
                </c:pt>
                <c:pt idx="5">
                  <c:v>20</c:v>
                </c:pt>
                <c:pt idx="6">
                  <c:v>0</c:v>
                </c:pt>
                <c:pt idx="7">
                  <c:v>15</c:v>
                </c:pt>
                <c:pt idx="8">
                  <c:v>0</c:v>
                </c:pt>
                <c:pt idx="9">
                  <c:v>5</c:v>
                </c:pt>
                <c:pt idx="10">
                  <c:v>60</c:v>
                </c:pt>
                <c:pt idx="11">
                  <c:v>-5</c:v>
                </c:pt>
              </c:numCache>
            </c:numRef>
          </c:val>
          <c:extLst>
            <c:ext xmlns:c16="http://schemas.microsoft.com/office/drawing/2014/chart" uri="{C3380CC4-5D6E-409C-BE32-E72D297353CC}">
              <c16:uniqueId val="{00000000-304F-4290-B1EF-A8EBA5DB7D1A}"/>
            </c:ext>
          </c:extLst>
        </c:ser>
        <c:dLbls>
          <c:showLegendKey val="0"/>
          <c:showVal val="0"/>
          <c:showCatName val="0"/>
          <c:showSerName val="0"/>
          <c:showPercent val="0"/>
          <c:showBubbleSize val="0"/>
        </c:dLbls>
        <c:gapWidth val="150"/>
        <c:axId val="233544320"/>
        <c:axId val="233558400"/>
      </c:barChart>
      <c:catAx>
        <c:axId val="233544320"/>
        <c:scaling>
          <c:orientation val="maxMin"/>
        </c:scaling>
        <c:delete val="0"/>
        <c:axPos val="l"/>
        <c:numFmt formatCode="General" sourceLinked="0"/>
        <c:majorTickMark val="out"/>
        <c:minorTickMark val="none"/>
        <c:tickLblPos val="high"/>
        <c:txPr>
          <a:bodyPr/>
          <a:lstStyle/>
          <a:p>
            <a:pPr>
              <a:defRPr sz="1100" b="1"/>
            </a:pPr>
            <a:endParaRPr lang="de-DE"/>
          </a:p>
        </c:txPr>
        <c:crossAx val="233558400"/>
        <c:crosses val="autoZero"/>
        <c:auto val="1"/>
        <c:lblAlgn val="ctr"/>
        <c:lblOffset val="100"/>
        <c:noMultiLvlLbl val="0"/>
      </c:catAx>
      <c:valAx>
        <c:axId val="233558400"/>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3544320"/>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709360553016334E-2"/>
          <c:y val="0.12773224443598841"/>
          <c:w val="0.68777765154494463"/>
          <c:h val="0.78617729707578465"/>
        </c:manualLayout>
      </c:layout>
      <c:barChart>
        <c:barDir val="bar"/>
        <c:grouping val="clustered"/>
        <c:varyColors val="0"/>
        <c:ser>
          <c:idx val="0"/>
          <c:order val="0"/>
          <c:tx>
            <c:strRef>
              <c:f>'SGB II-Entw.'!$N$4</c:f>
              <c:strCache>
                <c:ptCount val="1"/>
                <c:pt idx="0">
                  <c:v>absolute
Verände-rung 2022-2012</c:v>
                </c:pt>
              </c:strCache>
            </c:strRef>
          </c:tx>
          <c:spPr>
            <a:solidFill>
              <a:srgbClr val="CD396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'SGB II-Entw.'!$B$7:$B$18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'SGB II-Entw.'!$N$7:$N$18</c:f>
              <c:numCache>
                <c:formatCode>#,##0</c:formatCode>
                <c:ptCount val="12"/>
                <c:pt idx="0">
                  <c:v>223</c:v>
                </c:pt>
                <c:pt idx="1">
                  <c:v>-182</c:v>
                </c:pt>
                <c:pt idx="2">
                  <c:v>321</c:v>
                </c:pt>
                <c:pt idx="3">
                  <c:v>130</c:v>
                </c:pt>
                <c:pt idx="4">
                  <c:v>62</c:v>
                </c:pt>
                <c:pt idx="5">
                  <c:v>40</c:v>
                </c:pt>
                <c:pt idx="6">
                  <c:v>16</c:v>
                </c:pt>
                <c:pt idx="7">
                  <c:v>131</c:v>
                </c:pt>
                <c:pt idx="8">
                  <c:v>69</c:v>
                </c:pt>
                <c:pt idx="9">
                  <c:v>110</c:v>
                </c:pt>
                <c:pt idx="10">
                  <c:v>185</c:v>
                </c:pt>
                <c:pt idx="11">
                  <c:v>95</c:v>
                </c:pt>
              </c:numCache>
            </c:numRef>
          </c:val>
          <c:extLst>
            <c:ext xmlns:c16="http://schemas.microsoft.com/office/drawing/2014/chart" uri="{C3380CC4-5D6E-409C-BE32-E72D297353CC}">
              <c16:uniqueId val="{00000000-6178-41B0-B302-55CA708BDCAF}"/>
            </c:ext>
          </c:extLst>
        </c:ser>
        <c:dLbls>
          <c:showLegendKey val="0"/>
          <c:showVal val="0"/>
          <c:showCatName val="0"/>
          <c:showSerName val="0"/>
          <c:showPercent val="0"/>
          <c:showBubbleSize val="0"/>
        </c:dLbls>
        <c:gapWidth val="150"/>
        <c:axId val="232075648"/>
        <c:axId val="232077184"/>
      </c:barChart>
      <c:catAx>
        <c:axId val="232075648"/>
        <c:scaling>
          <c:orientation val="maxMin"/>
        </c:scaling>
        <c:delete val="0"/>
        <c:axPos val="l"/>
        <c:numFmt formatCode="General" sourceLinked="0"/>
        <c:majorTickMark val="out"/>
        <c:minorTickMark val="none"/>
        <c:tickLblPos val="high"/>
        <c:txPr>
          <a:bodyPr/>
          <a:lstStyle/>
          <a:p>
            <a:pPr>
              <a:defRPr sz="1100" b="1"/>
            </a:pPr>
            <a:endParaRPr lang="de-DE"/>
          </a:p>
        </c:txPr>
        <c:crossAx val="232077184"/>
        <c:crosses val="autoZero"/>
        <c:auto val="1"/>
        <c:lblAlgn val="ctr"/>
        <c:lblOffset val="100"/>
        <c:noMultiLvlLbl val="0"/>
      </c:catAx>
      <c:valAx>
        <c:axId val="232077184"/>
        <c:scaling>
          <c:orientation val="minMax"/>
        </c:scaling>
        <c:delete val="0"/>
        <c:axPos val="b"/>
        <c:numFmt formatCode="#,##0" sourceLinked="1"/>
        <c:majorTickMark val="out"/>
        <c:minorTickMark val="none"/>
        <c:tickLblPos val="nextTo"/>
        <c:txPr>
          <a:bodyPr/>
          <a:lstStyle/>
          <a:p>
            <a:pPr>
              <a:defRPr sz="1100" b="1"/>
            </a:pPr>
            <a:endParaRPr lang="de-DE"/>
          </a:p>
        </c:txPr>
        <c:crossAx val="23207564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 Beschäft. UBZ 06-2022'!$A$25</c:f>
          <c:strCache>
            <c:ptCount val="1"/>
            <c:pt idx="0">
              <c:v>Sozialversicherungspflichtig Beschäftigte am 30.06.2022</c:v>
            </c:pt>
          </c:strCache>
        </c:strRef>
      </c:tx>
      <c:layout>
        <c:manualLayout>
          <c:xMode val="edge"/>
          <c:yMode val="edge"/>
          <c:x val="0.15703210175651144"/>
          <c:y val="3.8314163374629381E-2"/>
        </c:manualLayout>
      </c:layout>
      <c:overlay val="0"/>
      <c:txPr>
        <a:bodyPr/>
        <a:lstStyle/>
        <a:p>
          <a:pPr>
            <a:defRPr sz="1400"/>
          </a:pPr>
          <a:endParaRPr lang="de-DE"/>
        </a:p>
      </c:txPr>
    </c:title>
    <c:autoTitleDeleted val="0"/>
    <c:plotArea>
      <c:layout>
        <c:manualLayout>
          <c:layoutTarget val="inner"/>
          <c:xMode val="edge"/>
          <c:yMode val="edge"/>
          <c:x val="9.2613963720166906E-2"/>
          <c:y val="0.13977283012037289"/>
          <c:w val="0.88311266419566015"/>
          <c:h val="0.61494818535614082"/>
        </c:manualLayout>
      </c:layout>
      <c:barChart>
        <c:barDir val="col"/>
        <c:grouping val="clustered"/>
        <c:varyColors val="0"/>
        <c:ser>
          <c:idx val="0"/>
          <c:order val="0"/>
          <c:tx>
            <c:strRef>
              <c:f>'Soz. Beschäft. UBZ 06-2022'!$C$4</c:f>
              <c:strCache>
                <c:ptCount val="1"/>
                <c:pt idx="0">
                  <c:v>Insgesamt</c:v>
                </c:pt>
              </c:strCache>
            </c:strRef>
          </c:tx>
          <c:spPr>
            <a:solidFill>
              <a:srgbClr val="595A5B"/>
            </a:solidFill>
          </c:spPr>
          <c:invertIfNegative val="0"/>
          <c:cat>
            <c:strRef>
              <c:f>'Soz. Beschäft. UBZ 06-2022'!$B$7:$B$18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06-2022'!$C$7:$C$18</c:f>
              <c:numCache>
                <c:formatCode>#,##0</c:formatCode>
                <c:ptCount val="12"/>
                <c:pt idx="0">
                  <c:v>7445</c:v>
                </c:pt>
                <c:pt idx="1">
                  <c:v>7740</c:v>
                </c:pt>
                <c:pt idx="2">
                  <c:v>9610</c:v>
                </c:pt>
                <c:pt idx="3">
                  <c:v>8225</c:v>
                </c:pt>
                <c:pt idx="4">
                  <c:v>4645</c:v>
                </c:pt>
                <c:pt idx="5">
                  <c:v>3150</c:v>
                </c:pt>
                <c:pt idx="6">
                  <c:v>2280</c:v>
                </c:pt>
                <c:pt idx="7">
                  <c:v>2470</c:v>
                </c:pt>
                <c:pt idx="8">
                  <c:v>2515</c:v>
                </c:pt>
                <c:pt idx="9">
                  <c:v>4075</c:v>
                </c:pt>
                <c:pt idx="10">
                  <c:v>5295</c:v>
                </c:pt>
                <c:pt idx="11">
                  <c:v>6475</c:v>
                </c:pt>
              </c:numCache>
            </c:numRef>
          </c:val>
          <c:extLst>
            <c:ext xmlns:c16="http://schemas.microsoft.com/office/drawing/2014/chart" uri="{C3380CC4-5D6E-409C-BE32-E72D297353CC}">
              <c16:uniqueId val="{00000000-2AEC-4AF1-9804-278FC4956EDA}"/>
            </c:ext>
          </c:extLst>
        </c:ser>
        <c:ser>
          <c:idx val="1"/>
          <c:order val="1"/>
          <c:tx>
            <c:strRef>
              <c:f>'Soz. Beschäft. UBZ 06-2022'!$D$4</c:f>
              <c:strCache>
                <c:ptCount val="1"/>
                <c:pt idx="0">
                  <c:v>Männer</c:v>
                </c:pt>
              </c:strCache>
            </c:strRef>
          </c:tx>
          <c:spPr>
            <a:solidFill>
              <a:srgbClr val="1E3F6D"/>
            </a:solidFill>
          </c:spPr>
          <c:invertIfNegative val="0"/>
          <c:cat>
            <c:strRef>
              <c:f>'Soz. Beschäft. UBZ 06-2022'!$B$7:$B$18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06-2022'!$D$7:$D$18</c:f>
              <c:numCache>
                <c:formatCode>#,##0</c:formatCode>
                <c:ptCount val="12"/>
                <c:pt idx="0">
                  <c:v>4235</c:v>
                </c:pt>
                <c:pt idx="1">
                  <c:v>4710</c:v>
                </c:pt>
                <c:pt idx="2">
                  <c:v>5805</c:v>
                </c:pt>
                <c:pt idx="3">
                  <c:v>4685</c:v>
                </c:pt>
                <c:pt idx="4">
                  <c:v>2585</c:v>
                </c:pt>
                <c:pt idx="5">
                  <c:v>1715</c:v>
                </c:pt>
                <c:pt idx="6">
                  <c:v>1300</c:v>
                </c:pt>
                <c:pt idx="7">
                  <c:v>1460</c:v>
                </c:pt>
                <c:pt idx="8">
                  <c:v>1460</c:v>
                </c:pt>
                <c:pt idx="9">
                  <c:v>2270</c:v>
                </c:pt>
                <c:pt idx="10">
                  <c:v>3020</c:v>
                </c:pt>
                <c:pt idx="11">
                  <c:v>3625</c:v>
                </c:pt>
              </c:numCache>
            </c:numRef>
          </c:val>
          <c:extLst>
            <c:ext xmlns:c16="http://schemas.microsoft.com/office/drawing/2014/chart" uri="{C3380CC4-5D6E-409C-BE32-E72D297353CC}">
              <c16:uniqueId val="{00000001-2AEC-4AF1-9804-278FC4956EDA}"/>
            </c:ext>
          </c:extLst>
        </c:ser>
        <c:ser>
          <c:idx val="2"/>
          <c:order val="2"/>
          <c:tx>
            <c:strRef>
              <c:f>'Soz. Beschäft. UBZ 06-2022'!$E$4</c:f>
              <c:strCache>
                <c:ptCount val="1"/>
                <c:pt idx="0">
                  <c:v>Frauen</c:v>
                </c:pt>
              </c:strCache>
            </c:strRef>
          </c:tx>
          <c:spPr>
            <a:solidFill>
              <a:srgbClr val="B90C39"/>
            </a:solidFill>
          </c:spPr>
          <c:invertIfNegative val="0"/>
          <c:cat>
            <c:strRef>
              <c:f>'Soz. Beschäft. UBZ 06-2022'!$B$7:$B$18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06-2022'!$E$7:$E$18</c:f>
              <c:numCache>
                <c:formatCode>#,##0</c:formatCode>
                <c:ptCount val="12"/>
                <c:pt idx="0">
                  <c:v>3205</c:v>
                </c:pt>
                <c:pt idx="1">
                  <c:v>3030</c:v>
                </c:pt>
                <c:pt idx="2">
                  <c:v>3805</c:v>
                </c:pt>
                <c:pt idx="3">
                  <c:v>3540</c:v>
                </c:pt>
                <c:pt idx="4">
                  <c:v>2060</c:v>
                </c:pt>
                <c:pt idx="5">
                  <c:v>1430</c:v>
                </c:pt>
                <c:pt idx="6">
                  <c:v>975</c:v>
                </c:pt>
                <c:pt idx="7">
                  <c:v>1010</c:v>
                </c:pt>
                <c:pt idx="8">
                  <c:v>1055</c:v>
                </c:pt>
                <c:pt idx="9">
                  <c:v>1805</c:v>
                </c:pt>
                <c:pt idx="10">
                  <c:v>2280</c:v>
                </c:pt>
                <c:pt idx="11">
                  <c:v>2845</c:v>
                </c:pt>
              </c:numCache>
            </c:numRef>
          </c:val>
          <c:extLst>
            <c:ext xmlns:c16="http://schemas.microsoft.com/office/drawing/2014/chart" uri="{C3380CC4-5D6E-409C-BE32-E72D297353CC}">
              <c16:uniqueId val="{00000002-2AEC-4AF1-9804-278FC4956EDA}"/>
            </c:ext>
          </c:extLst>
        </c:ser>
        <c:dLbls>
          <c:showLegendKey val="0"/>
          <c:showVal val="0"/>
          <c:showCatName val="0"/>
          <c:showSerName val="0"/>
          <c:showPercent val="0"/>
          <c:showBubbleSize val="0"/>
        </c:dLbls>
        <c:gapWidth val="150"/>
        <c:axId val="232729984"/>
        <c:axId val="232731776"/>
      </c:barChart>
      <c:catAx>
        <c:axId val="232729984"/>
        <c:scaling>
          <c:orientation val="minMax"/>
        </c:scaling>
        <c:delete val="0"/>
        <c:axPos val="b"/>
        <c:numFmt formatCode="General" sourceLinked="0"/>
        <c:majorTickMark val="out"/>
        <c:minorTickMark val="none"/>
        <c:tickLblPos val="nextTo"/>
        <c:txPr>
          <a:bodyPr/>
          <a:lstStyle/>
          <a:p>
            <a:pPr>
              <a:defRPr sz="1100"/>
            </a:pPr>
            <a:endParaRPr lang="de-DE"/>
          </a:p>
        </c:txPr>
        <c:crossAx val="232731776"/>
        <c:crosses val="autoZero"/>
        <c:auto val="1"/>
        <c:lblAlgn val="ctr"/>
        <c:lblOffset val="100"/>
        <c:noMultiLvlLbl val="0"/>
      </c:catAx>
      <c:valAx>
        <c:axId val="232731776"/>
        <c:scaling>
          <c:orientation val="minMax"/>
        </c:scaling>
        <c:delete val="0"/>
        <c:axPos val="l"/>
        <c:numFmt formatCode="#,##0" sourceLinked="1"/>
        <c:majorTickMark val="out"/>
        <c:minorTickMark val="none"/>
        <c:tickLblPos val="nextTo"/>
        <c:txPr>
          <a:bodyPr/>
          <a:lstStyle/>
          <a:p>
            <a:pPr>
              <a:defRPr sz="1100"/>
            </a:pPr>
            <a:endParaRPr lang="de-DE"/>
          </a:p>
        </c:txPr>
        <c:crossAx val="232729984"/>
        <c:crosses val="autoZero"/>
        <c:crossBetween val="between"/>
      </c:valAx>
    </c:plotArea>
    <c:legend>
      <c:legendPos val="t"/>
      <c:layout>
        <c:manualLayout>
          <c:xMode val="edge"/>
          <c:yMode val="edge"/>
          <c:x val="0.48932690164909026"/>
          <c:y val="0.18804663840097036"/>
          <c:w val="0.19615027484771955"/>
          <c:h val="0.25474944478094075"/>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672" r="0.70866141732283672" t="0.78740157480314954" header="0.3149606299212615" footer="0.3149606299212615"/>
    <c:pageSetup paperSize="9" firstPageNumber="52" orientation="portrait" useFirstPageNumber="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'Übersicht-UBZ-SBZ (HWS) '!$A$93</c:f>
          <c:strCache>
            <c:ptCount val="1"/>
            <c:pt idx="0">
              <c:v>Bevölkerung nach Geschlecht und Staatsangehörigkeit am 31.12.2022</c:v>
            </c:pt>
          </c:strCache>
        </c:strRef>
      </c:tx>
      <c:layout>
        <c:manualLayout>
          <c:xMode val="edge"/>
          <c:yMode val="edge"/>
          <c:x val="0.19149823954932704"/>
          <c:y val="3.3258986403523601E-2"/>
        </c:manualLayout>
      </c:layout>
      <c:overlay val="0"/>
      <c:txPr>
        <a:bodyPr/>
        <a:lstStyle/>
        <a:p>
          <a:pPr>
            <a:defRPr sz="1200"/>
          </a:pPr>
          <a:endParaRPr lang="de-DE"/>
        </a:p>
      </c:txPr>
    </c:title>
    <c:autoTitleDeleted val="0"/>
    <c:plotArea>
      <c:layout>
        <c:manualLayout>
          <c:layoutTarget val="inner"/>
          <c:xMode val="edge"/>
          <c:yMode val="edge"/>
          <c:x val="8.0036008466688902E-2"/>
          <c:y val="6.8701328703304532E-2"/>
          <c:w val="0.89521013468659438"/>
          <c:h val="0.65938386920545244"/>
        </c:manualLayout>
      </c:layout>
      <c:barChart>
        <c:barDir val="col"/>
        <c:grouping val="clustered"/>
        <c:varyColors val="0"/>
        <c:ser>
          <c:idx val="0"/>
          <c:order val="0"/>
          <c:tx>
            <c:strRef>
              <c:f>'Übersicht-UBZ-SBZ (HWS) '!$G$6</c:f>
              <c:strCache>
                <c:ptCount val="1"/>
                <c:pt idx="0">
                  <c:v>Deutsche männlich</c:v>
                </c:pt>
              </c:strCache>
            </c:strRef>
          </c:tx>
          <c:spPr>
            <a:solidFill>
              <a:srgbClr val="00275B"/>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'!$G$72:$G$83</c:f>
              <c:numCache>
                <c:formatCode>#,##0</c:formatCode>
                <c:ptCount val="12"/>
                <c:pt idx="0">
                  <c:v>5640</c:v>
                </c:pt>
                <c:pt idx="1">
                  <c:v>5425</c:v>
                </c:pt>
                <c:pt idx="2">
                  <c:v>7280</c:v>
                </c:pt>
                <c:pt idx="3">
                  <c:v>7235</c:v>
                </c:pt>
                <c:pt idx="4">
                  <c:v>4790</c:v>
                </c:pt>
                <c:pt idx="5">
                  <c:v>3330</c:v>
                </c:pt>
                <c:pt idx="6">
                  <c:v>2080</c:v>
                </c:pt>
                <c:pt idx="7">
                  <c:v>2230</c:v>
                </c:pt>
                <c:pt idx="8">
                  <c:v>2165</c:v>
                </c:pt>
                <c:pt idx="9">
                  <c:v>4330</c:v>
                </c:pt>
                <c:pt idx="10">
                  <c:v>4250</c:v>
                </c:pt>
                <c:pt idx="11">
                  <c:v>5505</c:v>
                </c:pt>
              </c:numCache>
            </c:numRef>
          </c:val>
          <c:extLst>
            <c:ext xmlns:c16="http://schemas.microsoft.com/office/drawing/2014/chart" uri="{C3380CC4-5D6E-409C-BE32-E72D297353CC}">
              <c16:uniqueId val="{00000000-B765-4EE9-889B-6D7B3901C64D}"/>
            </c:ext>
          </c:extLst>
        </c:ser>
        <c:ser>
          <c:idx val="1"/>
          <c:order val="1"/>
          <c:tx>
            <c:strRef>
              <c:f>'Übersicht-UBZ-SBZ (HWS) '!$H$6</c:f>
              <c:strCache>
                <c:ptCount val="1"/>
                <c:pt idx="0">
                  <c:v>Deutsche weiblich</c:v>
                </c:pt>
              </c:strCache>
            </c:strRef>
          </c:tx>
          <c:spPr>
            <a:solidFill>
              <a:srgbClr val="B90C39"/>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'!$H$72:$H$83</c:f>
              <c:numCache>
                <c:formatCode>#,##0</c:formatCode>
                <c:ptCount val="12"/>
                <c:pt idx="0">
                  <c:v>5465</c:v>
                </c:pt>
                <c:pt idx="1">
                  <c:v>5650</c:v>
                </c:pt>
                <c:pt idx="2">
                  <c:v>7035</c:v>
                </c:pt>
                <c:pt idx="3">
                  <c:v>7320</c:v>
                </c:pt>
                <c:pt idx="4">
                  <c:v>4880</c:v>
                </c:pt>
                <c:pt idx="5">
                  <c:v>3365</c:v>
                </c:pt>
                <c:pt idx="6">
                  <c:v>2065</c:v>
                </c:pt>
                <c:pt idx="7">
                  <c:v>2290</c:v>
                </c:pt>
                <c:pt idx="8">
                  <c:v>2195</c:v>
                </c:pt>
                <c:pt idx="9">
                  <c:v>4275</c:v>
                </c:pt>
                <c:pt idx="10">
                  <c:v>4245</c:v>
                </c:pt>
                <c:pt idx="11">
                  <c:v>5615</c:v>
                </c:pt>
              </c:numCache>
            </c:numRef>
          </c:val>
          <c:extLst>
            <c:ext xmlns:c16="http://schemas.microsoft.com/office/drawing/2014/chart" uri="{C3380CC4-5D6E-409C-BE32-E72D297353CC}">
              <c16:uniqueId val="{00000001-B765-4EE9-889B-6D7B3901C64D}"/>
            </c:ext>
          </c:extLst>
        </c:ser>
        <c:ser>
          <c:idx val="2"/>
          <c:order val="2"/>
          <c:tx>
            <c:strRef>
              <c:f>'Übersicht-UBZ-SBZ (HWS) '!$J$6</c:f>
              <c:strCache>
                <c:ptCount val="1"/>
                <c:pt idx="0">
                  <c:v>Ausländer männlich</c:v>
                </c:pt>
              </c:strCache>
            </c:strRef>
          </c:tx>
          <c:spPr>
            <a:solidFill>
              <a:srgbClr val="34557E"/>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'!$J$72:$J$83</c:f>
              <c:numCache>
                <c:formatCode>#,##0</c:formatCode>
                <c:ptCount val="12"/>
                <c:pt idx="0">
                  <c:v>2240</c:v>
                </c:pt>
                <c:pt idx="1">
                  <c:v>3925</c:v>
                </c:pt>
                <c:pt idx="2">
                  <c:v>3820</c:v>
                </c:pt>
                <c:pt idx="3">
                  <c:v>2510</c:v>
                </c:pt>
                <c:pt idx="4">
                  <c:v>740</c:v>
                </c:pt>
                <c:pt idx="5">
                  <c:v>275</c:v>
                </c:pt>
                <c:pt idx="6">
                  <c:v>300</c:v>
                </c:pt>
                <c:pt idx="7">
                  <c:v>625</c:v>
                </c:pt>
                <c:pt idx="8">
                  <c:v>680</c:v>
                </c:pt>
                <c:pt idx="9">
                  <c:v>420</c:v>
                </c:pt>
                <c:pt idx="10">
                  <c:v>1155</c:v>
                </c:pt>
                <c:pt idx="11">
                  <c:v>1450</c:v>
                </c:pt>
              </c:numCache>
            </c:numRef>
          </c:val>
          <c:extLst>
            <c:ext xmlns:c16="http://schemas.microsoft.com/office/drawing/2014/chart" uri="{C3380CC4-5D6E-409C-BE32-E72D297353CC}">
              <c16:uniqueId val="{00000002-B765-4EE9-889B-6D7B3901C64D}"/>
            </c:ext>
          </c:extLst>
        </c:ser>
        <c:ser>
          <c:idx val="3"/>
          <c:order val="3"/>
          <c:tx>
            <c:strRef>
              <c:f>'Übersicht-UBZ-SBZ (HWS) '!$K$6</c:f>
              <c:strCache>
                <c:ptCount val="1"/>
                <c:pt idx="0">
                  <c:v>Ausländer weiblich</c:v>
                </c:pt>
              </c:strCache>
            </c:strRef>
          </c:tx>
          <c:spPr>
            <a:solidFill>
              <a:srgbClr val="D44F74"/>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'!$K$72:$K$83</c:f>
              <c:numCache>
                <c:formatCode>#,##0</c:formatCode>
                <c:ptCount val="12"/>
                <c:pt idx="0">
                  <c:v>1775</c:v>
                </c:pt>
                <c:pt idx="1">
                  <c:v>3465</c:v>
                </c:pt>
                <c:pt idx="2">
                  <c:v>3305</c:v>
                </c:pt>
                <c:pt idx="3">
                  <c:v>2075</c:v>
                </c:pt>
                <c:pt idx="4">
                  <c:v>650</c:v>
                </c:pt>
                <c:pt idx="5">
                  <c:v>285</c:v>
                </c:pt>
                <c:pt idx="6">
                  <c:v>295</c:v>
                </c:pt>
                <c:pt idx="7">
                  <c:v>505</c:v>
                </c:pt>
                <c:pt idx="8">
                  <c:v>425</c:v>
                </c:pt>
                <c:pt idx="9">
                  <c:v>405</c:v>
                </c:pt>
                <c:pt idx="10">
                  <c:v>1105</c:v>
                </c:pt>
                <c:pt idx="11">
                  <c:v>1270</c:v>
                </c:pt>
              </c:numCache>
            </c:numRef>
          </c:val>
          <c:extLst>
            <c:ext xmlns:c16="http://schemas.microsoft.com/office/drawing/2014/chart" uri="{C3380CC4-5D6E-409C-BE32-E72D297353CC}">
              <c16:uniqueId val="{00000003-B765-4EE9-889B-6D7B3901C64D}"/>
            </c:ext>
          </c:extLst>
        </c:ser>
        <c:dLbls>
          <c:showLegendKey val="0"/>
          <c:showVal val="0"/>
          <c:showCatName val="0"/>
          <c:showSerName val="0"/>
          <c:showPercent val="0"/>
          <c:showBubbleSize val="0"/>
        </c:dLbls>
        <c:gapWidth val="150"/>
        <c:axId val="231612800"/>
        <c:axId val="231614336"/>
      </c:barChart>
      <c:catAx>
        <c:axId val="231612800"/>
        <c:scaling>
          <c:orientation val="minMax"/>
        </c:scaling>
        <c:delete val="0"/>
        <c:axPos val="b"/>
        <c:numFmt formatCode="General" sourceLinked="0"/>
        <c:majorTickMark val="out"/>
        <c:minorTickMark val="none"/>
        <c:tickLblPos val="nextTo"/>
        <c:txPr>
          <a:bodyPr/>
          <a:lstStyle/>
          <a:p>
            <a:pPr>
              <a:defRPr b="1"/>
            </a:pPr>
            <a:endParaRPr lang="de-DE"/>
          </a:p>
        </c:txPr>
        <c:crossAx val="231614336"/>
        <c:crosses val="autoZero"/>
        <c:auto val="1"/>
        <c:lblAlgn val="ctr"/>
        <c:lblOffset val="100"/>
        <c:noMultiLvlLbl val="0"/>
      </c:catAx>
      <c:valAx>
        <c:axId val="231614336"/>
        <c:scaling>
          <c:orientation val="minMax"/>
        </c:scaling>
        <c:delete val="0"/>
        <c:axPos val="l"/>
        <c:numFmt formatCode="#,##0" sourceLinked="1"/>
        <c:majorTickMark val="out"/>
        <c:minorTickMark val="none"/>
        <c:tickLblPos val="nextTo"/>
        <c:txPr>
          <a:bodyPr/>
          <a:lstStyle/>
          <a:p>
            <a:pPr>
              <a:defRPr b="1"/>
            </a:pPr>
            <a:endParaRPr lang="de-DE"/>
          </a:p>
        </c:txPr>
        <c:crossAx val="231612800"/>
        <c:crosses val="autoZero"/>
        <c:crossBetween val="between"/>
      </c:valAx>
    </c:plotArea>
    <c:legend>
      <c:legendPos val="r"/>
      <c:layout>
        <c:manualLayout>
          <c:xMode val="edge"/>
          <c:yMode val="edge"/>
          <c:x val="0.50709911828172116"/>
          <c:y val="0.16178685935216183"/>
          <c:w val="0.20902320286189272"/>
          <c:h val="0.21124758357301146"/>
        </c:manualLayout>
      </c:layout>
      <c:overlay val="0"/>
      <c:txPr>
        <a:bodyPr/>
        <a:lstStyle/>
        <a:p>
          <a:pPr>
            <a:defRPr b="1"/>
          </a:pPr>
          <a:endParaRPr lang="de-DE"/>
        </a:p>
      </c:txPr>
    </c:legend>
    <c:plotVisOnly val="1"/>
    <c:dispBlanksAs val="gap"/>
    <c:showDLblsOverMax val="0"/>
  </c:chart>
  <c:spPr>
    <a:ln>
      <a:noFill/>
    </a:ln>
  </c:spPr>
  <c:txPr>
    <a:bodyPr/>
    <a:lstStyle/>
    <a:p>
      <a:pPr>
        <a:defRPr sz="11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'Anteil SozBesch 06-2022'!$A$27</c:f>
          <c:strCache>
            <c:ptCount val="1"/>
            <c:pt idx="0">
              <c:v>Sozialversicherungspflichtig Beschäftigte in den Stadtbezirken am 30.06.2022 (absolut)</c:v>
            </c:pt>
          </c:strCache>
        </c:strRef>
      </c:tx>
      <c:overlay val="0"/>
      <c:txPr>
        <a:bodyPr/>
        <a:lstStyle/>
        <a:p>
          <a:pPr>
            <a:defRPr sz="1200"/>
          </a:pPr>
          <a:endParaRPr lang="de-DE"/>
        </a:p>
      </c:txPr>
    </c:title>
    <c:autoTitleDeleted val="0"/>
    <c:plotArea>
      <c:layout>
        <c:manualLayout>
          <c:layoutTarget val="inner"/>
          <c:xMode val="edge"/>
          <c:yMode val="edge"/>
          <c:x val="0.22517182514501194"/>
          <c:y val="0.13891705609969537"/>
          <c:w val="0.70357488656710265"/>
          <c:h val="0.74342252950088561"/>
        </c:manualLayout>
      </c:layout>
      <c:barChart>
        <c:barDir val="bar"/>
        <c:grouping val="clustered"/>
        <c:varyColors val="0"/>
        <c:ser>
          <c:idx val="0"/>
          <c:order val="0"/>
          <c:spPr>
            <a:solidFill>
              <a:srgbClr val="34557E"/>
            </a:solidFill>
          </c:spPr>
          <c:invertIfNegative val="0"/>
          <c:cat>
            <c:strRef>
              <c:f>'Anteil SozBesch 06-2022'!$B$8:$B$19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 Hollerst.</c:v>
                </c:pt>
                <c:pt idx="11">
                  <c:v>Münchener Straße</c:v>
                </c:pt>
              </c:strCache>
            </c:strRef>
          </c:cat>
          <c:val>
            <c:numRef>
              <c:f>'Anteil SozBesch 06-2022'!$C$8:$C$19</c:f>
              <c:numCache>
                <c:formatCode>#,##0</c:formatCode>
                <c:ptCount val="12"/>
                <c:pt idx="0">
                  <c:v>7445</c:v>
                </c:pt>
                <c:pt idx="1">
                  <c:v>7740</c:v>
                </c:pt>
                <c:pt idx="2">
                  <c:v>9610</c:v>
                </c:pt>
                <c:pt idx="3">
                  <c:v>8225</c:v>
                </c:pt>
                <c:pt idx="4">
                  <c:v>4645</c:v>
                </c:pt>
                <c:pt idx="5">
                  <c:v>3150</c:v>
                </c:pt>
                <c:pt idx="6">
                  <c:v>2280</c:v>
                </c:pt>
                <c:pt idx="7">
                  <c:v>2470</c:v>
                </c:pt>
                <c:pt idx="8">
                  <c:v>2515</c:v>
                </c:pt>
                <c:pt idx="9">
                  <c:v>4075</c:v>
                </c:pt>
                <c:pt idx="10">
                  <c:v>5295</c:v>
                </c:pt>
                <c:pt idx="11">
                  <c:v>6475</c:v>
                </c:pt>
              </c:numCache>
            </c:numRef>
          </c:val>
          <c:extLst>
            <c:ext xmlns:c16="http://schemas.microsoft.com/office/drawing/2014/chart" uri="{C3380CC4-5D6E-409C-BE32-E72D297353CC}">
              <c16:uniqueId val="{00000000-9A62-4DF7-A3FB-401E3FE73E4B}"/>
            </c:ext>
          </c:extLst>
        </c:ser>
        <c:dLbls>
          <c:showLegendKey val="0"/>
          <c:showVal val="0"/>
          <c:showCatName val="0"/>
          <c:showSerName val="0"/>
          <c:showPercent val="0"/>
          <c:showBubbleSize val="0"/>
        </c:dLbls>
        <c:gapWidth val="150"/>
        <c:axId val="233899904"/>
        <c:axId val="233901440"/>
      </c:barChart>
      <c:catAx>
        <c:axId val="233899904"/>
        <c:scaling>
          <c:orientation val="maxMin"/>
        </c:scaling>
        <c:delete val="0"/>
        <c:axPos val="l"/>
        <c:numFmt formatCode="General" sourceLinked="0"/>
        <c:majorTickMark val="out"/>
        <c:minorTickMark val="none"/>
        <c:tickLblPos val="nextTo"/>
        <c:txPr>
          <a:bodyPr/>
          <a:lstStyle/>
          <a:p>
            <a:pPr>
              <a:defRPr sz="1200" b="1"/>
            </a:pPr>
            <a:endParaRPr lang="de-DE"/>
          </a:p>
        </c:txPr>
        <c:crossAx val="233901440"/>
        <c:crosses val="autoZero"/>
        <c:auto val="1"/>
        <c:lblAlgn val="ctr"/>
        <c:lblOffset val="100"/>
        <c:noMultiLvlLbl val="0"/>
      </c:catAx>
      <c:valAx>
        <c:axId val="233901440"/>
        <c:scaling>
          <c:orientation val="minMax"/>
        </c:scaling>
        <c:delete val="0"/>
        <c:axPos val="b"/>
        <c:numFmt formatCode="#,##0" sourceLinked="0"/>
        <c:majorTickMark val="out"/>
        <c:minorTickMark val="none"/>
        <c:tickLblPos val="nextTo"/>
        <c:txPr>
          <a:bodyPr/>
          <a:lstStyle/>
          <a:p>
            <a:pPr>
              <a:defRPr sz="1200" b="1"/>
            </a:pPr>
            <a:endParaRPr lang="de-DE"/>
          </a:p>
        </c:txPr>
        <c:crossAx val="23389990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'Anteil SozBesch 06-2022'!$A$60</c:f>
          <c:strCache>
            <c:ptCount val="1"/>
            <c:pt idx="0">
              <c:v>Sozialversicherungspflichtig Beschäftigte in den Stadtbezirken am 30.06.2022 (in %)</c:v>
            </c:pt>
          </c:strCache>
        </c:strRef>
      </c:tx>
      <c:layout>
        <c:manualLayout>
          <c:xMode val="edge"/>
          <c:yMode val="edge"/>
          <c:x val="0.13773686612972005"/>
          <c:y val="2.5115525332060764E-2"/>
        </c:manualLayout>
      </c:layout>
      <c:overlay val="0"/>
      <c:txPr>
        <a:bodyPr/>
        <a:lstStyle/>
        <a:p>
          <a:pPr>
            <a:defRPr sz="1200"/>
          </a:pPr>
          <a:endParaRPr lang="de-DE"/>
        </a:p>
      </c:txPr>
    </c:title>
    <c:autoTitleDeleted val="0"/>
    <c:plotArea>
      <c:layout>
        <c:manualLayout>
          <c:layoutTarget val="inner"/>
          <c:xMode val="edge"/>
          <c:yMode val="edge"/>
          <c:x val="0.22517182514501177"/>
          <c:y val="0.13891705609969554"/>
          <c:w val="0.69788667628150824"/>
          <c:h val="0.77856307118236656"/>
        </c:manualLayout>
      </c:layout>
      <c:barChart>
        <c:barDir val="bar"/>
        <c:grouping val="clustered"/>
        <c:varyColors val="0"/>
        <c:ser>
          <c:idx val="0"/>
          <c:order val="0"/>
          <c:tx>
            <c:strRef>
              <c:f>'Anteil SozBesch 06-2022'!$I$5</c:f>
              <c:strCache>
                <c:ptCount val="1"/>
              </c:strCache>
            </c:strRef>
          </c:tx>
          <c:spPr>
            <a:solidFill>
              <a:srgbClr val="B90C39"/>
            </a:solidFill>
          </c:spPr>
          <c:invertIfNegative val="0"/>
          <c:dLbls>
            <c:spPr>
              <a:noFill/>
              <a:ln>
                <a:noFill/>
              </a:ln>
              <a:effectLst/>
            </c:spPr>
            <c:txPr>
              <a:bodyPr/>
              <a:lstStyle/>
              <a:p>
                <a:pPr>
                  <a:defRPr sz="120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'Anteil SozBesch 06-2022'!$B$8:$B$19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 Hollerst.</c:v>
                </c:pt>
                <c:pt idx="11">
                  <c:v>Münchener Straße</c:v>
                </c:pt>
              </c:strCache>
            </c:strRef>
          </c:cat>
          <c:val>
            <c:numRef>
              <c:f>'Anteil SozBesch 06-2022'!$D$8:$D$19</c:f>
              <c:numCache>
                <c:formatCode>#,##0.0</c:formatCode>
                <c:ptCount val="12"/>
                <c:pt idx="0">
                  <c:v>70.070588235294125</c:v>
                </c:pt>
                <c:pt idx="1">
                  <c:v>66.839378238341979</c:v>
                </c:pt>
                <c:pt idx="2">
                  <c:v>68.618350589075334</c:v>
                </c:pt>
                <c:pt idx="3">
                  <c:v>67.919075144508668</c:v>
                </c:pt>
                <c:pt idx="4">
                  <c:v>67.416545718432502</c:v>
                </c:pt>
                <c:pt idx="5">
                  <c:v>69.767441860465112</c:v>
                </c:pt>
                <c:pt idx="6">
                  <c:v>77.41935483870968</c:v>
                </c:pt>
                <c:pt idx="7">
                  <c:v>68.80222841225627</c:v>
                </c:pt>
                <c:pt idx="8">
                  <c:v>72.478386167146965</c:v>
                </c:pt>
                <c:pt idx="9">
                  <c:v>69.067796610169495</c:v>
                </c:pt>
                <c:pt idx="10">
                  <c:v>76.132278936017244</c:v>
                </c:pt>
                <c:pt idx="11">
                  <c:v>71.904497501388121</c:v>
                </c:pt>
              </c:numCache>
            </c:numRef>
          </c:val>
          <c:extLst>
            <c:ext xmlns:c16="http://schemas.microsoft.com/office/drawing/2014/chart" uri="{C3380CC4-5D6E-409C-BE32-E72D297353CC}">
              <c16:uniqueId val="{00000000-37DA-45F6-AF30-8E0C98B4910B}"/>
            </c:ext>
          </c:extLst>
        </c:ser>
        <c:dLbls>
          <c:showLegendKey val="0"/>
          <c:showVal val="0"/>
          <c:showCatName val="0"/>
          <c:showSerName val="0"/>
          <c:showPercent val="0"/>
          <c:showBubbleSize val="0"/>
        </c:dLbls>
        <c:gapWidth val="150"/>
        <c:axId val="233935616"/>
        <c:axId val="233937152"/>
      </c:barChart>
      <c:catAx>
        <c:axId val="233935616"/>
        <c:scaling>
          <c:orientation val="maxMin"/>
        </c:scaling>
        <c:delete val="0"/>
        <c:axPos val="l"/>
        <c:numFmt formatCode="General" sourceLinked="0"/>
        <c:majorTickMark val="out"/>
        <c:minorTickMark val="none"/>
        <c:tickLblPos val="nextTo"/>
        <c:txPr>
          <a:bodyPr/>
          <a:lstStyle/>
          <a:p>
            <a:pPr>
              <a:defRPr sz="1200" b="1"/>
            </a:pPr>
            <a:endParaRPr lang="de-DE"/>
          </a:p>
        </c:txPr>
        <c:crossAx val="233937152"/>
        <c:crosses val="autoZero"/>
        <c:auto val="1"/>
        <c:lblAlgn val="ctr"/>
        <c:lblOffset val="100"/>
        <c:noMultiLvlLbl val="0"/>
      </c:catAx>
      <c:valAx>
        <c:axId val="233937152"/>
        <c:scaling>
          <c:orientation val="minMax"/>
        </c:scaling>
        <c:delete val="0"/>
        <c:axPos val="b"/>
        <c:title>
          <c:tx>
            <c:rich>
              <a:bodyPr/>
              <a:lstStyle/>
              <a:p>
                <a:pPr>
                  <a:defRPr sz="1200"/>
                </a:pPr>
                <a:r>
                  <a:rPr lang="de-DE" sz="1200"/>
                  <a:t>%</a:t>
                </a:r>
              </a:p>
            </c:rich>
          </c:tx>
          <c:layout>
            <c:manualLayout>
              <c:xMode val="edge"/>
              <c:yMode val="edge"/>
              <c:x val="0.93939920839414581"/>
              <c:y val="0.9330808080808084"/>
            </c:manualLayout>
          </c:layout>
          <c:overlay val="0"/>
        </c:title>
        <c:numFmt formatCode="#,##0" sourceLinked="0"/>
        <c:majorTickMark val="out"/>
        <c:minorTickMark val="none"/>
        <c:tickLblPos val="nextTo"/>
        <c:txPr>
          <a:bodyPr/>
          <a:lstStyle/>
          <a:p>
            <a:pPr>
              <a:defRPr sz="1200" b="1"/>
            </a:pPr>
            <a:endParaRPr lang="de-DE"/>
          </a:p>
        </c:txPr>
        <c:crossAx val="233935616"/>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'SozBesch Entw.'!$A$26</c:f>
          <c:strCache>
            <c:ptCount val="1"/>
            <c:pt idx="0">
              <c:v>Veränderung der sozialversicherungspflichtig Beschäftigten 2012-2022 (absolut) in den Stadtbezirken</c:v>
            </c:pt>
          </c:strCache>
        </c:strRef>
      </c:tx>
      <c:overlay val="0"/>
      <c:spPr>
        <a:noFill/>
        <a:ln>
          <a:noFill/>
        </a:ln>
      </c:spPr>
      <c:txPr>
        <a:bodyPr rot="0" vert="horz" anchor="ctr" anchorCtr="1"/>
        <a:lstStyle/>
        <a:p>
          <a:pPr algn="ctr" rtl="0">
            <a:defRPr lang="de-DE" sz="1400" b="1" i="0" u="none" strike="noStrike" kern="1200" baseline="0">
              <a:solidFill>
                <a:sysClr val="windowText" lastClr="000000"/>
              </a:solidFill>
              <a:latin typeface="Arial" pitchFamily="34" charset="0"/>
              <a:ea typeface="+mn-ea"/>
              <a:cs typeface="Arial" pitchFamily="34" charset="0"/>
            </a:defRPr>
          </a:pPr>
          <a:endParaRPr lang="de-DE"/>
        </a:p>
      </c:txPr>
    </c:title>
    <c:autoTitleDeleted val="0"/>
    <c:plotArea>
      <c:layout>
        <c:manualLayout>
          <c:layoutTarget val="inner"/>
          <c:xMode val="edge"/>
          <c:yMode val="edge"/>
          <c:x val="0.29527634650507395"/>
          <c:y val="0.16765703338251814"/>
          <c:w val="0.56483710705516654"/>
          <c:h val="0.77459621629354569"/>
        </c:manualLayout>
      </c:layout>
      <c:barChart>
        <c:barDir val="bar"/>
        <c:grouping val="clustered"/>
        <c:varyColors val="0"/>
        <c:ser>
          <c:idx val="0"/>
          <c:order val="0"/>
          <c:spPr>
            <a:solidFill>
              <a:srgbClr val="34557E"/>
            </a:solidFill>
          </c:spPr>
          <c:invertIfNegative val="0"/>
          <c:cat>
            <c:strRef>
              <c:f>'SozBesch Entw.'!$B$8:$B$19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 Hollerst.</c:v>
                </c:pt>
                <c:pt idx="11">
                  <c:v>Münchener Straße</c:v>
                </c:pt>
              </c:strCache>
            </c:strRef>
          </c:cat>
          <c:val>
            <c:numRef>
              <c:f>'SozBesch Entw.'!$N$8:$N$19</c:f>
              <c:numCache>
                <c:formatCode>\+#,##0;\-#,##0;0</c:formatCode>
                <c:ptCount val="12"/>
                <c:pt idx="0">
                  <c:v>1905</c:v>
                </c:pt>
                <c:pt idx="1">
                  <c:v>1080</c:v>
                </c:pt>
                <c:pt idx="2">
                  <c:v>2135</c:v>
                </c:pt>
                <c:pt idx="3">
                  <c:v>2315</c:v>
                </c:pt>
                <c:pt idx="4">
                  <c:v>955</c:v>
                </c:pt>
                <c:pt idx="5">
                  <c:v>910</c:v>
                </c:pt>
                <c:pt idx="6">
                  <c:v>905</c:v>
                </c:pt>
                <c:pt idx="7">
                  <c:v>470</c:v>
                </c:pt>
                <c:pt idx="8">
                  <c:v>720</c:v>
                </c:pt>
                <c:pt idx="9">
                  <c:v>945</c:v>
                </c:pt>
                <c:pt idx="10">
                  <c:v>1750</c:v>
                </c:pt>
                <c:pt idx="11">
                  <c:v>1465</c:v>
                </c:pt>
              </c:numCache>
            </c:numRef>
          </c:val>
          <c:extLst>
            <c:ext xmlns:c16="http://schemas.microsoft.com/office/drawing/2014/chart" uri="{C3380CC4-5D6E-409C-BE32-E72D297353CC}">
              <c16:uniqueId val="{00000000-26E1-460D-9EB4-F57F90DF6DCD}"/>
            </c:ext>
          </c:extLst>
        </c:ser>
        <c:dLbls>
          <c:showLegendKey val="0"/>
          <c:showVal val="0"/>
          <c:showCatName val="0"/>
          <c:showSerName val="0"/>
          <c:showPercent val="0"/>
          <c:showBubbleSize val="0"/>
        </c:dLbls>
        <c:gapWidth val="150"/>
        <c:axId val="234016768"/>
        <c:axId val="234018304"/>
      </c:barChart>
      <c:catAx>
        <c:axId val="234016768"/>
        <c:scaling>
          <c:orientation val="maxMin"/>
        </c:scaling>
        <c:delete val="0"/>
        <c:axPos val="l"/>
        <c:numFmt formatCode="General" sourceLinked="0"/>
        <c:majorTickMark val="out"/>
        <c:minorTickMark val="none"/>
        <c:tickLblPos val="low"/>
        <c:txPr>
          <a:bodyPr/>
          <a:lstStyle/>
          <a:p>
            <a:pPr>
              <a:defRPr sz="1100" b="1"/>
            </a:pPr>
            <a:endParaRPr lang="de-DE"/>
          </a:p>
        </c:txPr>
        <c:crossAx val="234018304"/>
        <c:crosses val="autoZero"/>
        <c:auto val="1"/>
        <c:lblAlgn val="ctr"/>
        <c:lblOffset val="100"/>
        <c:noMultiLvlLbl val="0"/>
      </c:catAx>
      <c:valAx>
        <c:axId val="234018304"/>
        <c:scaling>
          <c:orientation val="minMax"/>
        </c:scaling>
        <c:delete val="0"/>
        <c:axPos val="b"/>
        <c:numFmt formatCode="\+#\ ##0_ ;\-#\ ##0;#\ ##0\ " sourceLinked="0"/>
        <c:majorTickMark val="out"/>
        <c:minorTickMark val="none"/>
        <c:tickLblPos val="nextTo"/>
        <c:txPr>
          <a:bodyPr/>
          <a:lstStyle/>
          <a:p>
            <a:pPr>
              <a:defRPr sz="1200" b="1"/>
            </a:pPr>
            <a:endParaRPr lang="de-DE"/>
          </a:p>
        </c:txPr>
        <c:crossAx val="23401676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paperSize="9"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'SozBesch Entw.'!$A$56</c:f>
          <c:strCache>
            <c:ptCount val="1"/>
            <c:pt idx="0">
              <c:v>Veränderung der sozialversicherungspflichtig Beschäftigten 2012-2022 (prozentual) in den Stadtbezirken</c:v>
            </c:pt>
          </c:strCache>
        </c:strRef>
      </c:tx>
      <c:layout>
        <c:manualLayout>
          <c:xMode val="edge"/>
          <c:yMode val="edge"/>
          <c:x val="0.11581707905727298"/>
          <c:y val="2.0073475488295502E-2"/>
        </c:manualLayout>
      </c:layout>
      <c:overlay val="0"/>
      <c:txPr>
        <a:bodyPr anchor="ctr" anchorCtr="0"/>
        <a:lstStyle/>
        <a:p>
          <a:pPr>
            <a:defRPr sz="1200"/>
          </a:pPr>
          <a:endParaRPr lang="de-DE"/>
        </a:p>
      </c:txPr>
    </c:title>
    <c:autoTitleDeleted val="0"/>
    <c:plotArea>
      <c:layout>
        <c:manualLayout>
          <c:layoutTarget val="inner"/>
          <c:xMode val="edge"/>
          <c:yMode val="edge"/>
          <c:x val="0.29527634650507395"/>
          <c:y val="9.0465403781049322E-2"/>
          <c:w val="0.56483710705516654"/>
          <c:h val="0.85265453231389754"/>
        </c:manualLayout>
      </c:layout>
      <c:barChart>
        <c:barDir val="bar"/>
        <c:grouping val="clustered"/>
        <c:varyColors val="0"/>
        <c:ser>
          <c:idx val="0"/>
          <c:order val="0"/>
          <c:spPr>
            <a:solidFill>
              <a:srgbClr val="B90C39"/>
            </a:solidFill>
          </c:spPr>
          <c:invertIfNegative val="0"/>
          <c:dLbls>
            <c:spPr>
              <a:noFill/>
              <a:ln>
                <a:noFill/>
              </a:ln>
              <a:effectLst/>
            </c:spPr>
            <c:txPr>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('SozBesch Entw.'!$B$8:$B$19,'SozBesch Entw.'!$B$22)</c:f>
              <c:strCache>
                <c:ptCount val="13"/>
                <c:pt idx="0">
                  <c:v>Mitte</c:v>
                </c:pt>
                <c:pt idx="1">
                  <c:v>Nordwest</c:v>
                </c:pt>
                <c:pt idx="2">
                  <c:v>Nordost</c:v>
                </c:pt>
                <c:pt idx="3">
                  <c:v>Südost</c:v>
                </c:pt>
                <c:pt idx="4">
                  <c:v>Südwest</c:v>
                </c:pt>
                <c:pt idx="5">
                  <c:v>West</c:v>
                </c:pt>
                <c:pt idx="6">
                  <c:v>Etting</c:v>
                </c:pt>
                <c:pt idx="7">
                  <c:v>Oberhaunstadt</c:v>
                </c:pt>
                <c:pt idx="8">
                  <c:v>Mailing</c:v>
                </c:pt>
                <c:pt idx="9">
                  <c:v>Süd</c:v>
                </c:pt>
                <c:pt idx="10">
                  <c:v>Friedrichsh.- Hollerst.</c:v>
                </c:pt>
                <c:pt idx="11">
                  <c:v>Münchener Straße</c:v>
                </c:pt>
                <c:pt idx="12">
                  <c:v>Stadt Ingolstadt</c:v>
                </c:pt>
              </c:strCache>
            </c:strRef>
          </c:cat>
          <c:val>
            <c:numRef>
              <c:f>('SozBesch Entw.'!$O$8:$O$19,'SozBesch Entw.'!$O$22)</c:f>
              <c:numCache>
                <c:formatCode>0.0</c:formatCode>
                <c:ptCount val="13"/>
                <c:pt idx="0">
                  <c:v>34.386281588447652</c:v>
                </c:pt>
                <c:pt idx="1">
                  <c:v>16.216216216216218</c:v>
                </c:pt>
                <c:pt idx="2">
                  <c:v>28.561872909698998</c:v>
                </c:pt>
                <c:pt idx="3">
                  <c:v>39.170896785109981</c:v>
                </c:pt>
                <c:pt idx="4">
                  <c:v>25.880758807588077</c:v>
                </c:pt>
                <c:pt idx="5">
                  <c:v>40.625</c:v>
                </c:pt>
                <c:pt idx="6">
                  <c:v>65.818181818181813</c:v>
                </c:pt>
                <c:pt idx="7">
                  <c:v>23.5</c:v>
                </c:pt>
                <c:pt idx="8">
                  <c:v>40.111420612813369</c:v>
                </c:pt>
                <c:pt idx="9">
                  <c:v>30.191693290734822</c:v>
                </c:pt>
                <c:pt idx="10">
                  <c:v>49.365303244005645</c:v>
                </c:pt>
                <c:pt idx="11">
                  <c:v>29.241516966067866</c:v>
                </c:pt>
                <c:pt idx="12">
                  <c:v>24.691117813016831</c:v>
                </c:pt>
              </c:numCache>
            </c:numRef>
          </c:val>
          <c:extLst>
            <c:ext xmlns:c16="http://schemas.microsoft.com/office/drawing/2014/chart" uri="{C3380CC4-5D6E-409C-BE32-E72D297353CC}">
              <c16:uniqueId val="{00000000-5900-4CF8-AADD-5BA7573DF08B}"/>
            </c:ext>
          </c:extLst>
        </c:ser>
        <c:dLbls>
          <c:dLblPos val="outEnd"/>
          <c:showLegendKey val="0"/>
          <c:showVal val="1"/>
          <c:showCatName val="0"/>
          <c:showSerName val="0"/>
          <c:showPercent val="0"/>
          <c:showBubbleSize val="0"/>
        </c:dLbls>
        <c:gapWidth val="150"/>
        <c:axId val="234238336"/>
        <c:axId val="234241024"/>
      </c:barChart>
      <c:catAx>
        <c:axId val="234238336"/>
        <c:scaling>
          <c:orientation val="maxMin"/>
        </c:scaling>
        <c:delete val="0"/>
        <c:axPos val="l"/>
        <c:numFmt formatCode="General" sourceLinked="0"/>
        <c:majorTickMark val="out"/>
        <c:minorTickMark val="none"/>
        <c:tickLblPos val="low"/>
        <c:txPr>
          <a:bodyPr/>
          <a:lstStyle/>
          <a:p>
            <a:pPr>
              <a:defRPr sz="1100" b="1"/>
            </a:pPr>
            <a:endParaRPr lang="de-DE"/>
          </a:p>
        </c:txPr>
        <c:crossAx val="234241024"/>
        <c:crosses val="autoZero"/>
        <c:auto val="1"/>
        <c:lblAlgn val="ctr"/>
        <c:lblOffset val="100"/>
        <c:noMultiLvlLbl val="0"/>
      </c:catAx>
      <c:valAx>
        <c:axId val="234241024"/>
        <c:scaling>
          <c:orientation val="minMax"/>
        </c:scaling>
        <c:delete val="0"/>
        <c:axPos val="b"/>
        <c:numFmt formatCode="\+#\ ##0_ ;\-#\ ##0;#\ ##0\ " sourceLinked="0"/>
        <c:majorTickMark val="out"/>
        <c:minorTickMark val="none"/>
        <c:tickLblPos val="nextTo"/>
        <c:txPr>
          <a:bodyPr/>
          <a:lstStyle/>
          <a:p>
            <a:pPr>
              <a:defRPr sz="1200" b="1"/>
            </a:pPr>
            <a:endParaRPr lang="de-DE"/>
          </a:p>
        </c:txPr>
        <c:crossAx val="234238336"/>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paperSize="9"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Betriebe nach Stadtbezirken 2021</a:t>
            </a:r>
          </a:p>
        </c:rich>
      </c:tx>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v>Betriebe</c:v>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'Betriebe+SozBesch'!$F$34:$F$45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'Betriebe+SozBesch'!$G$34:$G$45</c:f>
              <c:numCache>
                <c:formatCode>#,##0</c:formatCode>
                <c:ptCount val="12"/>
                <c:pt idx="0">
                  <c:v>1256</c:v>
                </c:pt>
                <c:pt idx="1">
                  <c:v>379</c:v>
                </c:pt>
                <c:pt idx="2">
                  <c:v>615</c:v>
                </c:pt>
                <c:pt idx="3">
                  <c:v>669</c:v>
                </c:pt>
                <c:pt idx="4">
                  <c:v>210</c:v>
                </c:pt>
                <c:pt idx="5">
                  <c:v>165</c:v>
                </c:pt>
                <c:pt idx="6">
                  <c:v>66</c:v>
                </c:pt>
                <c:pt idx="7">
                  <c:v>81</c:v>
                </c:pt>
                <c:pt idx="8">
                  <c:v>299</c:v>
                </c:pt>
                <c:pt idx="9">
                  <c:v>224</c:v>
                </c:pt>
                <c:pt idx="10">
                  <c:v>406</c:v>
                </c:pt>
                <c:pt idx="11">
                  <c:v>576</c:v>
                </c:pt>
              </c:numCache>
            </c:numRef>
          </c:val>
          <c:extLst>
            <c:ext xmlns:c16="http://schemas.microsoft.com/office/drawing/2014/chart" uri="{C3380CC4-5D6E-409C-BE32-E72D297353CC}">
              <c16:uniqueId val="{00000000-3F62-46A5-83E1-04B006BC4CE4}"/>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scaling>
        <c:delete val="0"/>
        <c:axPos val="l"/>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sv-Beschäftigte nach SBZ (Arbeitsort) 2021</a:t>
            </a:r>
          </a:p>
        </c:rich>
      </c:tx>
      <c:layout>
        <c:manualLayout>
          <c:xMode val="edge"/>
          <c:yMode val="edge"/>
          <c:x val="0.15429565121315458"/>
          <c:y val="9.1644212631891899E-3"/>
        </c:manualLayout>
      </c:layout>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rgbClr val="B90C39"/>
            </a:solidFill>
            <a:ln>
              <a:noFill/>
            </a:ln>
            <a:effectLst/>
          </c:spPr>
          <c:invertIfNegative val="0"/>
          <c:dPt>
            <c:idx val="1"/>
            <c:invertIfNegative val="0"/>
            <c:bubble3D val="0"/>
            <c:spPr>
              <a:pattFill prst="ltHorz">
                <a:fgClr>
                  <a:srgbClr val="B90C39"/>
                </a:fgClr>
                <a:bgClr>
                  <a:sysClr val="window" lastClr="FFFFFF"/>
                </a:bgClr>
              </a:pattFill>
              <a:ln>
                <a:noFill/>
              </a:ln>
              <a:effectLst/>
            </c:spPr>
            <c:extLst>
              <c:ext xmlns:c16="http://schemas.microsoft.com/office/drawing/2014/chart" uri="{C3380CC4-5D6E-409C-BE32-E72D297353CC}">
                <c16:uniqueId val="{00000000-3DF4-4224-96D7-812E6781A42E}"/>
              </c:ext>
            </c:extLst>
          </c:dPt>
          <c:dLbls>
            <c:dLbl>
              <c:idx val="1"/>
              <c:layout>
                <c:manualLayout>
                  <c:x val="0.12363900136304165"/>
                  <c:y val="0.1202679175739085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F4-4224-96D7-812E6781A42E}"/>
                </c:ext>
              </c:extLst>
            </c:dLbl>
            <c:dLbl>
              <c:idx val="2"/>
              <c:layout>
                <c:manualLayout>
                  <c:x val="0"/>
                  <c:y val="1.21863806161702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F4-4224-96D7-812E6781A42E}"/>
                </c:ext>
              </c:extLst>
            </c:dLbl>
            <c:dLbl>
              <c:idx val="3"/>
              <c:layout>
                <c:manualLayout>
                  <c:x val="1.40120490381997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E3-4D0B-83FC-7A12DC83DF6F}"/>
                </c:ext>
              </c:extLst>
            </c:dLbl>
            <c:dLbl>
              <c:idx val="9"/>
              <c:layout>
                <c:manualLayout>
                  <c:x val="0"/>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F4-4224-96D7-812E6781A42E}"/>
                </c:ext>
              </c:extLst>
            </c:dLbl>
            <c:dLbl>
              <c:idx val="11"/>
              <c:layout>
                <c:manualLayout>
                  <c:x val="-1.0235238552487691E-16"/>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F4-4224-96D7-812E6781A42E}"/>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'Betriebe+SozBesch'!$F$34:$F$45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'Betriebe+SozBesch'!$H$34:$H$45</c:f>
              <c:numCache>
                <c:formatCode>#,##0</c:formatCode>
                <c:ptCount val="12"/>
                <c:pt idx="0">
                  <c:v>11259.099999999997</c:v>
                </c:pt>
                <c:pt idx="1">
                  <c:v>51625.000000000007</c:v>
                </c:pt>
                <c:pt idx="2">
                  <c:v>8176.7999999999993</c:v>
                </c:pt>
                <c:pt idx="3">
                  <c:v>12684.499999999998</c:v>
                </c:pt>
                <c:pt idx="4">
                  <c:v>582.19999999999993</c:v>
                </c:pt>
                <c:pt idx="5">
                  <c:v>360.1</c:v>
                </c:pt>
                <c:pt idx="6">
                  <c:v>303.89999999999998</c:v>
                </c:pt>
                <c:pt idx="7">
                  <c:v>343.40000000000009</c:v>
                </c:pt>
                <c:pt idx="8">
                  <c:v>2247.2999999999997</c:v>
                </c:pt>
                <c:pt idx="9">
                  <c:v>1141.6000000000004</c:v>
                </c:pt>
                <c:pt idx="10">
                  <c:v>7527.5999999999985</c:v>
                </c:pt>
                <c:pt idx="11">
                  <c:v>3667.1000000000004</c:v>
                </c:pt>
              </c:numCache>
            </c:numRef>
          </c:val>
          <c:extLst>
            <c:ext xmlns:c16="http://schemas.microsoft.com/office/drawing/2014/chart" uri="{C3380CC4-5D6E-409C-BE32-E72D297353CC}">
              <c16:uniqueId val="{00000004-3DF4-4224-96D7-812E6781A42E}"/>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max val="20000"/>
        </c:scaling>
        <c:delete val="0"/>
        <c:axPos val="l"/>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4"/>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Graphiken!$I$1</c:f>
          <c:strCache>
            <c:ptCount val="1"/>
            <c:pt idx="0">
              <c:v>Gebäude mit Wohnraum und Wohnungen in der Stadt Ingolstadt am 31.12.2022</c:v>
            </c:pt>
          </c:strCache>
        </c:strRef>
      </c:tx>
      <c:overlay val="0"/>
      <c:txPr>
        <a:bodyPr/>
        <a:lstStyle/>
        <a:p>
          <a:pPr>
            <a:defRPr b="1"/>
          </a:pPr>
          <a:endParaRPr lang="de-DE"/>
        </a:p>
      </c:txPr>
    </c:title>
    <c:autoTitleDeleted val="0"/>
    <c:plotArea>
      <c:layout>
        <c:manualLayout>
          <c:layoutTarget val="inner"/>
          <c:xMode val="edge"/>
          <c:yMode val="edge"/>
          <c:x val="0.10516843580393159"/>
          <c:y val="0.16501914639401424"/>
          <c:w val="0.82179387091539202"/>
          <c:h val="0.53566076115485561"/>
        </c:manualLayout>
      </c:layout>
      <c:barChart>
        <c:barDir val="col"/>
        <c:grouping val="clustered"/>
        <c:varyColors val="0"/>
        <c:ser>
          <c:idx val="2"/>
          <c:order val="0"/>
          <c:tx>
            <c:strRef>
              <c:f>'Wohnungen u. Wohngeb. 2022'!$C$4</c:f>
              <c:strCache>
                <c:ptCount val="1"/>
                <c:pt idx="0">
                  <c:v>Gebäude mit Wohnraum</c:v>
                </c:pt>
              </c:strCache>
            </c:strRef>
          </c:tx>
          <c:spPr>
            <a:solidFill>
              <a:srgbClr val="98ACBE"/>
            </a:solidFill>
          </c:spPr>
          <c:invertIfNegative val="0"/>
          <c:cat>
            <c:strRef>
              <c:f>'Wohnungen u. Wohngeb. 2022'!$B$70:$B$81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2022'!$C$70:$C$81</c:f>
              <c:numCache>
                <c:formatCode>#,##0</c:formatCode>
                <c:ptCount val="12"/>
                <c:pt idx="0">
                  <c:v>2624</c:v>
                </c:pt>
                <c:pt idx="1">
                  <c:v>1418</c:v>
                </c:pt>
                <c:pt idx="2">
                  <c:v>3307</c:v>
                </c:pt>
                <c:pt idx="3">
                  <c:v>3763</c:v>
                </c:pt>
                <c:pt idx="4">
                  <c:v>3211</c:v>
                </c:pt>
                <c:pt idx="5">
                  <c:v>2301</c:v>
                </c:pt>
                <c:pt idx="6">
                  <c:v>1366</c:v>
                </c:pt>
                <c:pt idx="7">
                  <c:v>1461</c:v>
                </c:pt>
                <c:pt idx="8">
                  <c:v>1461</c:v>
                </c:pt>
                <c:pt idx="9">
                  <c:v>2882</c:v>
                </c:pt>
                <c:pt idx="10">
                  <c:v>1873</c:v>
                </c:pt>
                <c:pt idx="11">
                  <c:v>2950</c:v>
                </c:pt>
              </c:numCache>
            </c:numRef>
          </c:val>
          <c:extLst>
            <c:ext xmlns:c16="http://schemas.microsoft.com/office/drawing/2014/chart" uri="{C3380CC4-5D6E-409C-BE32-E72D297353CC}">
              <c16:uniqueId val="{00000000-3E6A-4B47-95A7-F1A991619FC6}"/>
            </c:ext>
          </c:extLst>
        </c:ser>
        <c:ser>
          <c:idx val="0"/>
          <c:order val="1"/>
          <c:tx>
            <c:strRef>
              <c:f>'Wohnungen u. Wohngeb. 2022'!$E$4</c:f>
              <c:strCache>
                <c:ptCount val="1"/>
                <c:pt idx="0">
                  <c:v>Wohnungen</c:v>
                </c:pt>
              </c:strCache>
            </c:strRef>
          </c:tx>
          <c:spPr>
            <a:solidFill>
              <a:srgbClr val="687D9E"/>
            </a:solidFill>
          </c:spPr>
          <c:invertIfNegative val="0"/>
          <c:cat>
            <c:strRef>
              <c:f>'Wohnungen u. Wohngeb. 2022'!$B$70:$B$81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2022'!$E$70:$E$81</c:f>
              <c:numCache>
                <c:formatCode>#,##0</c:formatCode>
                <c:ptCount val="12"/>
                <c:pt idx="0">
                  <c:v>9448</c:v>
                </c:pt>
                <c:pt idx="1">
                  <c:v>8874</c:v>
                </c:pt>
                <c:pt idx="2">
                  <c:v>11663</c:v>
                </c:pt>
                <c:pt idx="3">
                  <c:v>9346</c:v>
                </c:pt>
                <c:pt idx="4">
                  <c:v>5554</c:v>
                </c:pt>
                <c:pt idx="5">
                  <c:v>3221</c:v>
                </c:pt>
                <c:pt idx="6">
                  <c:v>2105</c:v>
                </c:pt>
                <c:pt idx="7">
                  <c:v>2731</c:v>
                </c:pt>
                <c:pt idx="8">
                  <c:v>2554</c:v>
                </c:pt>
                <c:pt idx="9">
                  <c:v>4271</c:v>
                </c:pt>
                <c:pt idx="10">
                  <c:v>5916</c:v>
                </c:pt>
                <c:pt idx="11">
                  <c:v>7568</c:v>
                </c:pt>
              </c:numCache>
            </c:numRef>
          </c:val>
          <c:extLst>
            <c:ext xmlns:c16="http://schemas.microsoft.com/office/drawing/2014/chart" uri="{C3380CC4-5D6E-409C-BE32-E72D297353CC}">
              <c16:uniqueId val="{00000001-3E6A-4B47-95A7-F1A991619FC6}"/>
            </c:ext>
          </c:extLst>
        </c:ser>
        <c:dLbls>
          <c:showLegendKey val="0"/>
          <c:showVal val="0"/>
          <c:showCatName val="0"/>
          <c:showSerName val="0"/>
          <c:showPercent val="0"/>
          <c:showBubbleSize val="0"/>
        </c:dLbls>
        <c:gapWidth val="100"/>
        <c:axId val="232657280"/>
        <c:axId val="232658816"/>
      </c:barChart>
      <c:catAx>
        <c:axId val="232657280"/>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658816"/>
        <c:crosses val="autoZero"/>
        <c:auto val="1"/>
        <c:lblAlgn val="ctr"/>
        <c:lblOffset val="50"/>
        <c:noMultiLvlLbl val="0"/>
      </c:catAx>
      <c:valAx>
        <c:axId val="232658816"/>
        <c:scaling>
          <c:orientation val="minMax"/>
        </c:scaling>
        <c:delete val="0"/>
        <c:axPos val="l"/>
        <c:numFmt formatCode="#,##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657280"/>
        <c:crosses val="autoZero"/>
        <c:crossBetween val="between"/>
        <c:majorUnit val="2000"/>
      </c:valAx>
      <c:spPr>
        <a:ln>
          <a:noFill/>
        </a:ln>
      </c:spPr>
    </c:plotArea>
    <c:legend>
      <c:legendPos val="t"/>
      <c:layout>
        <c:manualLayout>
          <c:xMode val="edge"/>
          <c:yMode val="edge"/>
          <c:x val="0.5398486862695927"/>
          <c:y val="0.21065710536182974"/>
          <c:w val="0.23377765552231736"/>
          <c:h val="0.29604232283464565"/>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61" footer="0.49212598450000361"/>
    <c:pageSetup paperSize="9" orientation="portrait" verticalDpi="12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Graphiken!$I$29</c:f>
          <c:strCache>
            <c:ptCount val="1"/>
            <c:pt idx="0">
              <c:v>Wohnungen je Wohnungsgröße und durchschnittliche Haushaltgröße in der Stadt Ingolstadt am 31.12.2022</c:v>
            </c:pt>
          </c:strCache>
        </c:strRef>
      </c:tx>
      <c:layout>
        <c:manualLayout>
          <c:xMode val="edge"/>
          <c:yMode val="edge"/>
          <c:x val="0.16404057641259007"/>
          <c:y val="1.0012447354510887E-2"/>
        </c:manualLayout>
      </c:layout>
      <c:overlay val="0"/>
      <c:spPr>
        <a:solidFill>
          <a:srgbClr val="FFFFFF"/>
        </a:solidFill>
        <a:ln w="12700">
          <a:noFill/>
          <a:prstDash val="solid"/>
        </a:ln>
      </c:spPr>
      <c:txPr>
        <a:bodyPr/>
        <a:lstStyle/>
        <a:p>
          <a:pPr>
            <a:defRPr sz="1200" b="1" i="0" u="none" strike="noStrike" baseline="0">
              <a:solidFill>
                <a:srgbClr val="000000"/>
              </a:solidFill>
              <a:latin typeface="Arial"/>
              <a:ea typeface="Arial"/>
              <a:cs typeface="Arial"/>
            </a:defRPr>
          </a:pPr>
          <a:endParaRPr lang="de-DE"/>
        </a:p>
      </c:txPr>
    </c:title>
    <c:autoTitleDeleted val="0"/>
    <c:plotArea>
      <c:layout>
        <c:manualLayout>
          <c:layoutTarget val="inner"/>
          <c:xMode val="edge"/>
          <c:yMode val="edge"/>
          <c:x val="0.10516843580393159"/>
          <c:y val="0.17405342274799429"/>
          <c:w val="0.82179387091539413"/>
          <c:h val="0.53148584127989029"/>
        </c:manualLayout>
      </c:layout>
      <c:barChart>
        <c:barDir val="col"/>
        <c:grouping val="clustered"/>
        <c:varyColors val="0"/>
        <c:ser>
          <c:idx val="2"/>
          <c:order val="0"/>
          <c:tx>
            <c:strRef>
              <c:f>'Wohnungen u. Wohngeb. 2022'!$L$4</c:f>
              <c:strCache>
                <c:ptCount val="1"/>
                <c:pt idx="0">
                  <c:v>Räume je Einw.</c:v>
                </c:pt>
              </c:strCache>
            </c:strRef>
          </c:tx>
          <c:spPr>
            <a:solidFill>
              <a:schemeClr val="bg1">
                <a:lumMod val="50000"/>
              </a:schemeClr>
            </a:solidFill>
          </c:spPr>
          <c:invertIfNegative val="0"/>
          <c:cat>
            <c:strRef>
              <c:f>'Wohnungen u. Wohngeb. 2022'!$B$70:$B$81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2022'!$L$70:$L$81</c:f>
              <c:numCache>
                <c:formatCode>#,##0.0;\-#,##0.0</c:formatCode>
                <c:ptCount val="12"/>
                <c:pt idx="0">
                  <c:v>1.9798350137488543</c:v>
                </c:pt>
                <c:pt idx="1">
                  <c:v>1.5764293419633226</c:v>
                </c:pt>
                <c:pt idx="2">
                  <c:v>1.8158024691358026</c:v>
                </c:pt>
                <c:pt idx="3">
                  <c:v>1.907571138211382</c:v>
                </c:pt>
                <c:pt idx="4">
                  <c:v>2.2274032187907786</c:v>
                </c:pt>
                <c:pt idx="5">
                  <c:v>2.2142381902860944</c:v>
                </c:pt>
                <c:pt idx="6">
                  <c:v>2.1020202020202019</c:v>
                </c:pt>
                <c:pt idx="7">
                  <c:v>2.0905172413793105</c:v>
                </c:pt>
                <c:pt idx="8">
                  <c:v>2.1154730327144122</c:v>
                </c:pt>
                <c:pt idx="9">
                  <c:v>2.1709743589743589</c:v>
                </c:pt>
                <c:pt idx="10">
                  <c:v>1.8938021978021977</c:v>
                </c:pt>
                <c:pt idx="11">
                  <c:v>2.0914798206278027</c:v>
                </c:pt>
              </c:numCache>
            </c:numRef>
          </c:val>
          <c:extLst>
            <c:ext xmlns:c16="http://schemas.microsoft.com/office/drawing/2014/chart" uri="{C3380CC4-5D6E-409C-BE32-E72D297353CC}">
              <c16:uniqueId val="{00000000-0D54-482E-97D4-70332EEE731F}"/>
            </c:ext>
          </c:extLst>
        </c:ser>
        <c:ser>
          <c:idx val="0"/>
          <c:order val="1"/>
          <c:tx>
            <c:strRef>
              <c:f>'Wohnungen u. Wohngeb. 2022'!$O$4</c:f>
              <c:strCache>
                <c:ptCount val="1"/>
                <c:pt idx="0">
                  <c:v>Durchschnittl. HH-Größe</c:v>
                </c:pt>
              </c:strCache>
            </c:strRef>
          </c:tx>
          <c:spPr>
            <a:solidFill>
              <a:srgbClr val="CD3962"/>
            </a:solidFill>
          </c:spPr>
          <c:invertIfNegative val="0"/>
          <c:cat>
            <c:strRef>
              <c:f>'Wohnungen u. Wohngeb. 2022'!$B$70:$B$81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2022'!$O$70:$O$81</c:f>
              <c:numCache>
                <c:formatCode>0.00</c:formatCode>
                <c:ptCount val="12"/>
                <c:pt idx="0">
                  <c:v>1.7321126164267571</c:v>
                </c:pt>
                <c:pt idx="1">
                  <c:v>2.0892494929006085</c:v>
                </c:pt>
                <c:pt idx="2">
                  <c:v>1.9098859641601647</c:v>
                </c:pt>
                <c:pt idx="3">
                  <c:v>2.1057136742991656</c:v>
                </c:pt>
                <c:pt idx="4">
                  <c:v>2.0696795102628736</c:v>
                </c:pt>
                <c:pt idx="5">
                  <c:v>2.333126358273828</c:v>
                </c:pt>
                <c:pt idx="6">
                  <c:v>2.3515439429928739</c:v>
                </c:pt>
                <c:pt idx="7">
                  <c:v>2.1237641889417795</c:v>
                </c:pt>
                <c:pt idx="8">
                  <c:v>2.2141738449490993</c:v>
                </c:pt>
                <c:pt idx="9">
                  <c:v>2.2828377429173496</c:v>
                </c:pt>
                <c:pt idx="10">
                  <c:v>1.9227518593644355</c:v>
                </c:pt>
                <c:pt idx="11">
                  <c:v>1.915301268498943</c:v>
                </c:pt>
              </c:numCache>
            </c:numRef>
          </c:val>
          <c:extLst>
            <c:ext xmlns:c16="http://schemas.microsoft.com/office/drawing/2014/chart" uri="{C3380CC4-5D6E-409C-BE32-E72D297353CC}">
              <c16:uniqueId val="{00000001-0D54-482E-97D4-70332EEE731F}"/>
            </c:ext>
          </c:extLst>
        </c:ser>
        <c:dLbls>
          <c:showLegendKey val="0"/>
          <c:showVal val="0"/>
          <c:showCatName val="0"/>
          <c:showSerName val="0"/>
          <c:showPercent val="0"/>
          <c:showBubbleSize val="0"/>
        </c:dLbls>
        <c:gapWidth val="100"/>
        <c:axId val="232700544"/>
        <c:axId val="232710528"/>
      </c:barChart>
      <c:catAx>
        <c:axId val="232700544"/>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710528"/>
        <c:crosses val="autoZero"/>
        <c:auto val="1"/>
        <c:lblAlgn val="ctr"/>
        <c:lblOffset val="50"/>
        <c:noMultiLvlLbl val="0"/>
      </c:catAx>
      <c:valAx>
        <c:axId val="232710528"/>
        <c:scaling>
          <c:orientation val="minMax"/>
        </c:scaling>
        <c:delete val="0"/>
        <c:axPos val="l"/>
        <c:numFmt formatCode="#,##0.0;\-#,##0.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700544"/>
        <c:crosses val="autoZero"/>
        <c:crossBetween val="between"/>
      </c:valAx>
      <c:spPr>
        <a:ln>
          <a:noFill/>
        </a:ln>
      </c:spPr>
    </c:plotArea>
    <c:legend>
      <c:legendPos val="t"/>
      <c:layout>
        <c:manualLayout>
          <c:xMode val="edge"/>
          <c:yMode val="edge"/>
          <c:x val="0.1530523321956769"/>
          <c:y val="0.1192665723168562"/>
          <c:w val="0.69799242895367164"/>
          <c:h val="6.3929284557133814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Entwicklung des Wohnungsbestandes in</a:t>
            </a:r>
            <a:r>
              <a:rPr lang="en-US" sz="1200" baseline="0"/>
              <a:t> Ingolstadt </a:t>
            </a:r>
            <a:r>
              <a:rPr lang="en-US" sz="1200"/>
              <a:t>seit 2011</a:t>
            </a:r>
          </a:p>
        </c:rich>
      </c:tx>
      <c:layout>
        <c:manualLayout>
          <c:xMode val="edge"/>
          <c:yMode val="edge"/>
          <c:x val="0.16546906187624832"/>
          <c:y val="4.4326241134752024E-2"/>
        </c:manualLayout>
      </c:layout>
      <c:overlay val="0"/>
    </c:title>
    <c:autoTitleDeleted val="0"/>
    <c:plotArea>
      <c:layout>
        <c:manualLayout>
          <c:layoutTarget val="inner"/>
          <c:xMode val="edge"/>
          <c:yMode val="edge"/>
          <c:x val="9.6880098071573384E-2"/>
          <c:y val="0.17284789832305444"/>
          <c:w val="0.77445894766509893"/>
          <c:h val="0.67092454533609103"/>
        </c:manualLayout>
      </c:layout>
      <c:barChart>
        <c:barDir val="col"/>
        <c:grouping val="clustered"/>
        <c:varyColors val="0"/>
        <c:ser>
          <c:idx val="0"/>
          <c:order val="0"/>
          <c:tx>
            <c:strRef>
              <c:f>'Entw. der Wohnungen'!$B$84</c:f>
              <c:strCache>
                <c:ptCount val="1"/>
                <c:pt idx="0">
                  <c:v>Stadt Ingolstadt</c:v>
                </c:pt>
              </c:strCache>
            </c:strRef>
          </c:tx>
          <c:spPr>
            <a:solidFill>
              <a:srgbClr val="1E3F6D"/>
            </a:solidFill>
          </c:spPr>
          <c:invertIfNegative val="0"/>
          <c:cat>
            <c:numRef>
              <c:f>'Entw. der Wohnungen'!$C$5:$L$5</c:f>
              <c:numCache>
                <c:formatCode>General</c:formatCode>
                <c:ptCount val="10"/>
                <c:pt idx="0">
                  <c:v>2011</c:v>
                </c:pt>
                <c:pt idx="1">
                  <c:v>2014</c:v>
                </c:pt>
                <c:pt idx="2">
                  <c:v>2015</c:v>
                </c:pt>
                <c:pt idx="3">
                  <c:v>2016</c:v>
                </c:pt>
                <c:pt idx="4">
                  <c:v>2017</c:v>
                </c:pt>
                <c:pt idx="5">
                  <c:v>2018</c:v>
                </c:pt>
                <c:pt idx="6">
                  <c:v>2019</c:v>
                </c:pt>
                <c:pt idx="7">
                  <c:v>2020</c:v>
                </c:pt>
                <c:pt idx="8">
                  <c:v>2021</c:v>
                </c:pt>
                <c:pt idx="9">
                  <c:v>2022</c:v>
                </c:pt>
              </c:numCache>
            </c:numRef>
          </c:cat>
          <c:val>
            <c:numRef>
              <c:f>'Entw. der Wohnungen'!$C$84:$L$84</c:f>
              <c:numCache>
                <c:formatCode>#,##0;\-#,##0</c:formatCode>
                <c:ptCount val="10"/>
                <c:pt idx="0">
                  <c:v>62054</c:v>
                </c:pt>
                <c:pt idx="1">
                  <c:v>64346</c:v>
                </c:pt>
                <c:pt idx="2">
                  <c:v>65553</c:v>
                </c:pt>
                <c:pt idx="3">
                  <c:v>67030</c:v>
                </c:pt>
                <c:pt idx="4">
                  <c:v>68003</c:v>
                </c:pt>
                <c:pt idx="5">
                  <c:v>69603</c:v>
                </c:pt>
                <c:pt idx="6">
                  <c:v>70390</c:v>
                </c:pt>
                <c:pt idx="7">
                  <c:v>71508</c:v>
                </c:pt>
                <c:pt idx="8">
                  <c:v>72322</c:v>
                </c:pt>
                <c:pt idx="9">
                  <c:v>73251</c:v>
                </c:pt>
              </c:numCache>
            </c:numRef>
          </c:val>
          <c:extLst>
            <c:ext xmlns:c16="http://schemas.microsoft.com/office/drawing/2014/chart" uri="{C3380CC4-5D6E-409C-BE32-E72D297353CC}">
              <c16:uniqueId val="{00000000-F453-4F80-A657-136407B02A72}"/>
            </c:ext>
          </c:extLst>
        </c:ser>
        <c:dLbls>
          <c:showLegendKey val="0"/>
          <c:showVal val="0"/>
          <c:showCatName val="0"/>
          <c:showSerName val="0"/>
          <c:showPercent val="0"/>
          <c:showBubbleSize val="0"/>
        </c:dLbls>
        <c:gapWidth val="150"/>
        <c:axId val="234365696"/>
        <c:axId val="234367232"/>
      </c:barChart>
      <c:catAx>
        <c:axId val="234365696"/>
        <c:scaling>
          <c:orientation val="minMax"/>
        </c:scaling>
        <c:delete val="0"/>
        <c:axPos val="b"/>
        <c:numFmt formatCode="General" sourceLinked="1"/>
        <c:majorTickMark val="out"/>
        <c:minorTickMark val="none"/>
        <c:tickLblPos val="nextTo"/>
        <c:txPr>
          <a:bodyPr/>
          <a:lstStyle/>
          <a:p>
            <a:pPr>
              <a:defRPr sz="1200" b="1"/>
            </a:pPr>
            <a:endParaRPr lang="de-DE"/>
          </a:p>
        </c:txPr>
        <c:crossAx val="234367232"/>
        <c:crosses val="autoZero"/>
        <c:auto val="1"/>
        <c:lblAlgn val="ctr"/>
        <c:lblOffset val="100"/>
        <c:noMultiLvlLbl val="0"/>
      </c:catAx>
      <c:valAx>
        <c:axId val="234367232"/>
        <c:scaling>
          <c:orientation val="minMax"/>
        </c:scaling>
        <c:delete val="0"/>
        <c:axPos val="l"/>
        <c:majorGridlines/>
        <c:numFmt formatCode="#,##0;\-#,##0" sourceLinked="1"/>
        <c:majorTickMark val="out"/>
        <c:minorTickMark val="none"/>
        <c:tickLblPos val="nextTo"/>
        <c:txPr>
          <a:bodyPr/>
          <a:lstStyle/>
          <a:p>
            <a:pPr>
              <a:defRPr sz="1200" b="1"/>
            </a:pPr>
            <a:endParaRPr lang="de-DE"/>
          </a:p>
        </c:txPr>
        <c:crossAx val="234365696"/>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sz="1200" baseline="0"/>
              <a:t>Entwicklung des Wohnungsbestands in den Stadtbezirken</a:t>
            </a:r>
            <a:endParaRPr lang="de-DE" sz="1200"/>
          </a:p>
        </c:rich>
      </c:tx>
      <c:layout>
        <c:manualLayout>
          <c:xMode val="edge"/>
          <c:yMode val="edge"/>
          <c:x val="0.1857129189349509"/>
          <c:y val="1.0012369865250097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1858832281173733"/>
          <c:w val="0.82179387091539413"/>
          <c:h val="0.46274277736652203"/>
        </c:manualLayout>
      </c:layout>
      <c:barChart>
        <c:barDir val="col"/>
        <c:grouping val="clustered"/>
        <c:varyColors val="0"/>
        <c:ser>
          <c:idx val="2"/>
          <c:order val="0"/>
          <c:tx>
            <c:strRef>
              <c:f>'Entw. der Wohnungen'!$C$5</c:f>
              <c:strCache>
                <c:ptCount val="1"/>
                <c:pt idx="0">
                  <c:v>2011</c:v>
                </c:pt>
              </c:strCache>
            </c:strRef>
          </c:tx>
          <c:spPr>
            <a:solidFill>
              <a:schemeClr val="bg1">
                <a:lumMod val="50000"/>
              </a:schemeClr>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Wohnungen'!$C$71:$C$82</c:f>
              <c:numCache>
                <c:formatCode>#,##0;\-#,##0</c:formatCode>
                <c:ptCount val="12"/>
                <c:pt idx="0">
                  <c:v>8187</c:v>
                </c:pt>
                <c:pt idx="1">
                  <c:v>8286</c:v>
                </c:pt>
                <c:pt idx="2">
                  <c:v>9509</c:v>
                </c:pt>
                <c:pt idx="3">
                  <c:v>7327</c:v>
                </c:pt>
                <c:pt idx="4">
                  <c:v>4769</c:v>
                </c:pt>
                <c:pt idx="5">
                  <c:v>2622</c:v>
                </c:pt>
                <c:pt idx="6">
                  <c:v>1846</c:v>
                </c:pt>
                <c:pt idx="7">
                  <c:v>2322</c:v>
                </c:pt>
                <c:pt idx="8">
                  <c:v>2206</c:v>
                </c:pt>
                <c:pt idx="9">
                  <c:v>3489</c:v>
                </c:pt>
                <c:pt idx="10">
                  <c:v>4657</c:v>
                </c:pt>
                <c:pt idx="11">
                  <c:v>6834</c:v>
                </c:pt>
              </c:numCache>
            </c:numRef>
          </c:val>
          <c:extLst>
            <c:ext xmlns:c16="http://schemas.microsoft.com/office/drawing/2014/chart" uri="{C3380CC4-5D6E-409C-BE32-E72D297353CC}">
              <c16:uniqueId val="{00000000-13B6-4A2B-8784-651AD7071135}"/>
            </c:ext>
          </c:extLst>
        </c:ser>
        <c:ser>
          <c:idx val="0"/>
          <c:order val="1"/>
          <c:tx>
            <c:strRef>
              <c:f>'Entw. der Wohnungen'!$G$5</c:f>
              <c:strCache>
                <c:ptCount val="1"/>
                <c:pt idx="0">
                  <c:v>2017</c:v>
                </c:pt>
              </c:strCache>
            </c:strRef>
          </c:tx>
          <c:spPr>
            <a:solidFill>
              <a:srgbClr val="CD3962"/>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Wohnungen'!$G$71:$G$82</c:f>
              <c:numCache>
                <c:formatCode>#,##0;\-#,##0</c:formatCode>
                <c:ptCount val="12"/>
                <c:pt idx="0">
                  <c:v>8967</c:v>
                </c:pt>
                <c:pt idx="1">
                  <c:v>8493</c:v>
                </c:pt>
                <c:pt idx="2">
                  <c:v>10366</c:v>
                </c:pt>
                <c:pt idx="3">
                  <c:v>8612</c:v>
                </c:pt>
                <c:pt idx="4">
                  <c:v>5143</c:v>
                </c:pt>
                <c:pt idx="5">
                  <c:v>2907</c:v>
                </c:pt>
                <c:pt idx="6">
                  <c:v>1985</c:v>
                </c:pt>
                <c:pt idx="7">
                  <c:v>2438</c:v>
                </c:pt>
                <c:pt idx="8">
                  <c:v>2394</c:v>
                </c:pt>
                <c:pt idx="9">
                  <c:v>3913</c:v>
                </c:pt>
                <c:pt idx="10">
                  <c:v>5519</c:v>
                </c:pt>
                <c:pt idx="11">
                  <c:v>7266</c:v>
                </c:pt>
              </c:numCache>
            </c:numRef>
          </c:val>
          <c:extLst>
            <c:ext xmlns:c16="http://schemas.microsoft.com/office/drawing/2014/chart" uri="{C3380CC4-5D6E-409C-BE32-E72D297353CC}">
              <c16:uniqueId val="{00000001-13B6-4A2B-8784-651AD7071135}"/>
            </c:ext>
          </c:extLst>
        </c:ser>
        <c:ser>
          <c:idx val="1"/>
          <c:order val="2"/>
          <c:tx>
            <c:strRef>
              <c:f>'Entw. der Wohnungen'!$L$5</c:f>
              <c:strCache>
                <c:ptCount val="1"/>
                <c:pt idx="0">
                  <c:v>2022</c:v>
                </c:pt>
              </c:strCache>
            </c:strRef>
          </c:tx>
          <c:spPr>
            <a:solidFill>
              <a:schemeClr val="accent1">
                <a:lumMod val="40000"/>
                <a:lumOff val="60000"/>
              </a:schemeClr>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Wohnungen'!$L$71:$L$82</c:f>
              <c:numCache>
                <c:formatCode>#,##0;\-#,##0</c:formatCode>
                <c:ptCount val="12"/>
                <c:pt idx="0" formatCode="General">
                  <c:v>9448</c:v>
                </c:pt>
                <c:pt idx="1">
                  <c:v>8874</c:v>
                </c:pt>
                <c:pt idx="2">
                  <c:v>11663</c:v>
                </c:pt>
                <c:pt idx="3">
                  <c:v>9346</c:v>
                </c:pt>
                <c:pt idx="4">
                  <c:v>5554</c:v>
                </c:pt>
                <c:pt idx="5">
                  <c:v>3221</c:v>
                </c:pt>
                <c:pt idx="6">
                  <c:v>2105</c:v>
                </c:pt>
                <c:pt idx="7">
                  <c:v>2731</c:v>
                </c:pt>
                <c:pt idx="8">
                  <c:v>2554</c:v>
                </c:pt>
                <c:pt idx="9">
                  <c:v>4271</c:v>
                </c:pt>
                <c:pt idx="10">
                  <c:v>5916</c:v>
                </c:pt>
                <c:pt idx="11">
                  <c:v>7568</c:v>
                </c:pt>
              </c:numCache>
            </c:numRef>
          </c:val>
          <c:extLst>
            <c:ext xmlns:c16="http://schemas.microsoft.com/office/drawing/2014/chart" uri="{C3380CC4-5D6E-409C-BE32-E72D297353CC}">
              <c16:uniqueId val="{00000002-13B6-4A2B-8784-651AD7071135}"/>
            </c:ext>
          </c:extLst>
        </c:ser>
        <c:dLbls>
          <c:showLegendKey val="0"/>
          <c:showVal val="0"/>
          <c:showCatName val="0"/>
          <c:showSerName val="0"/>
          <c:showPercent val="0"/>
          <c:showBubbleSize val="0"/>
        </c:dLbls>
        <c:gapWidth val="100"/>
        <c:axId val="234384768"/>
        <c:axId val="234386560"/>
      </c:barChart>
      <c:catAx>
        <c:axId val="234384768"/>
        <c:scaling>
          <c:orientation val="minMax"/>
        </c:scaling>
        <c:delete val="0"/>
        <c:axPos val="b"/>
        <c:numFmt formatCode="General" sourceLinked="1"/>
        <c:majorTickMark val="none"/>
        <c:minorTickMark val="none"/>
        <c:tickLblPos val="nextTo"/>
        <c:txPr>
          <a:bodyPr rot="-2700000" vert="horz"/>
          <a:lstStyle/>
          <a:p>
            <a:pPr>
              <a:defRPr sz="1200" b="1" i="0" u="none" strike="noStrike" baseline="0">
                <a:solidFill>
                  <a:srgbClr val="000000"/>
                </a:solidFill>
                <a:latin typeface="Arial"/>
                <a:ea typeface="Arial"/>
                <a:cs typeface="Arial"/>
              </a:defRPr>
            </a:pPr>
            <a:endParaRPr lang="de-DE"/>
          </a:p>
        </c:txPr>
        <c:crossAx val="234386560"/>
        <c:crosses val="autoZero"/>
        <c:auto val="1"/>
        <c:lblAlgn val="ctr"/>
        <c:lblOffset val="50"/>
        <c:noMultiLvlLbl val="0"/>
      </c:catAx>
      <c:valAx>
        <c:axId val="234386560"/>
        <c:scaling>
          <c:orientation val="minMax"/>
        </c:scaling>
        <c:delete val="0"/>
        <c:axPos val="l"/>
        <c:numFmt formatCode="#,##0;\-#,##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4384768"/>
        <c:crosses val="autoZero"/>
        <c:crossBetween val="between"/>
      </c:valAx>
      <c:spPr>
        <a:ln>
          <a:noFill/>
        </a:ln>
      </c:spPr>
    </c:plotArea>
    <c:legend>
      <c:legendPos val="t"/>
      <c:layout>
        <c:manualLayout>
          <c:xMode val="edge"/>
          <c:yMode val="edge"/>
          <c:x val="0.15305233716988334"/>
          <c:y val="0.14813981087292377"/>
          <c:w val="0.30145285224315643"/>
          <c:h val="8.8993100239201386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'Einw.entwicklung (HWS)'!$A$89</c:f>
          <c:strCache>
            <c:ptCount val="1"/>
            <c:pt idx="0">
              <c:v>Bevölkerungsentwicklung in Ingolstadt seit 2012</c:v>
            </c:pt>
          </c:strCache>
        </c:strRef>
      </c:tx>
      <c:layout>
        <c:manualLayout>
          <c:xMode val="edge"/>
          <c:yMode val="edge"/>
          <c:x val="0.22820037766772391"/>
          <c:y val="3.7105751391465679E-2"/>
        </c:manualLayout>
      </c:layout>
      <c:overlay val="0"/>
      <c:txPr>
        <a:bodyPr/>
        <a:lstStyle/>
        <a:p>
          <a:pPr>
            <a:defRPr sz="1200"/>
          </a:pPr>
          <a:endParaRPr lang="de-DE"/>
        </a:p>
      </c:txPr>
    </c:title>
    <c:autoTitleDeleted val="0"/>
    <c:plotArea>
      <c:layout>
        <c:manualLayout>
          <c:layoutTarget val="inner"/>
          <c:xMode val="edge"/>
          <c:yMode val="edge"/>
          <c:x val="9.6617320459377098E-2"/>
          <c:y val="0.15058750773036494"/>
          <c:w val="0.8616783054833127"/>
          <c:h val="0.7348896323024614"/>
        </c:manualLayout>
      </c:layout>
      <c:lineChart>
        <c:grouping val="standard"/>
        <c:varyColors val="0"/>
        <c:ser>
          <c:idx val="0"/>
          <c:order val="0"/>
          <c:tx>
            <c:strRef>
              <c:f>'Einw.entwicklung (HWS)'!$B$84</c:f>
              <c:strCache>
                <c:ptCount val="1"/>
                <c:pt idx="0">
                  <c:v>Stadt Ingolstadt</c:v>
                </c:pt>
              </c:strCache>
            </c:strRef>
          </c:tx>
          <c:marker>
            <c:symbol val="none"/>
          </c:marker>
          <c:cat>
            <c:numRef>
              <c:f>'Einw.entwicklung (HWS)'!$C$5:$M$5</c:f>
              <c:numCache>
                <c:formatCode>0</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'Einw.entwicklung (HWS)'!$C$84:$M$84</c:f>
              <c:numCache>
                <c:formatCode>#,##0;\-#,##0</c:formatCode>
                <c:ptCount val="11"/>
                <c:pt idx="0">
                  <c:v>128235</c:v>
                </c:pt>
                <c:pt idx="1">
                  <c:v>129630</c:v>
                </c:pt>
                <c:pt idx="2">
                  <c:v>131720</c:v>
                </c:pt>
                <c:pt idx="3">
                  <c:v>133325</c:v>
                </c:pt>
                <c:pt idx="4">
                  <c:v>135120</c:v>
                </c:pt>
                <c:pt idx="5">
                  <c:v>136450</c:v>
                </c:pt>
                <c:pt idx="6">
                  <c:v>138180</c:v>
                </c:pt>
                <c:pt idx="7">
                  <c:v>138725</c:v>
                </c:pt>
                <c:pt idx="8">
                  <c:v>138230</c:v>
                </c:pt>
                <c:pt idx="9">
                  <c:v>139315</c:v>
                </c:pt>
                <c:pt idx="10">
                  <c:v>142370</c:v>
                </c:pt>
              </c:numCache>
            </c:numRef>
          </c:val>
          <c:smooth val="1"/>
          <c:extLst>
            <c:ext xmlns:c16="http://schemas.microsoft.com/office/drawing/2014/chart" uri="{C3380CC4-5D6E-409C-BE32-E72D297353CC}">
              <c16:uniqueId val="{00000000-25B4-4101-88E4-54746904C1C3}"/>
            </c:ext>
          </c:extLst>
        </c:ser>
        <c:dLbls>
          <c:showLegendKey val="0"/>
          <c:showVal val="0"/>
          <c:showCatName val="0"/>
          <c:showSerName val="0"/>
          <c:showPercent val="0"/>
          <c:showBubbleSize val="0"/>
        </c:dLbls>
        <c:smooth val="0"/>
        <c:axId val="231669120"/>
        <c:axId val="231359616"/>
      </c:lineChart>
      <c:catAx>
        <c:axId val="231669120"/>
        <c:scaling>
          <c:orientation val="minMax"/>
        </c:scaling>
        <c:delete val="0"/>
        <c:axPos val="b"/>
        <c:numFmt formatCode="0" sourceLinked="1"/>
        <c:majorTickMark val="out"/>
        <c:minorTickMark val="none"/>
        <c:tickLblPos val="nextTo"/>
        <c:txPr>
          <a:bodyPr rot="-2700000"/>
          <a:lstStyle/>
          <a:p>
            <a:pPr>
              <a:defRPr sz="1050" b="1"/>
            </a:pPr>
            <a:endParaRPr lang="de-DE"/>
          </a:p>
        </c:txPr>
        <c:crossAx val="231359616"/>
        <c:crosses val="autoZero"/>
        <c:auto val="1"/>
        <c:lblAlgn val="ctr"/>
        <c:lblOffset val="100"/>
        <c:noMultiLvlLbl val="0"/>
      </c:catAx>
      <c:valAx>
        <c:axId val="231359616"/>
        <c:scaling>
          <c:orientation val="minMax"/>
          <c:max val="150000"/>
          <c:min val="100000"/>
        </c:scaling>
        <c:delete val="0"/>
        <c:axPos val="l"/>
        <c:majorGridlines/>
        <c:numFmt formatCode="#,##0;\-#,##0" sourceLinked="1"/>
        <c:majorTickMark val="out"/>
        <c:minorTickMark val="none"/>
        <c:tickLblPos val="nextTo"/>
        <c:txPr>
          <a:bodyPr/>
          <a:lstStyle/>
          <a:p>
            <a:pPr>
              <a:defRPr sz="1050" b="1"/>
            </a:pPr>
            <a:endParaRPr lang="de-DE"/>
          </a:p>
        </c:txPr>
        <c:crossAx val="231669120"/>
        <c:crosses val="autoZero"/>
        <c:crossBetween val="between"/>
        <c:majorUnit val="10000"/>
      </c:valAx>
    </c:plotArea>
    <c:plotVisOnly val="1"/>
    <c:dispBlanksAs val="zero"/>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Fertiggestellte Wohnungen in Ingolstadt seit</a:t>
            </a:r>
            <a:r>
              <a:rPr lang="en-US" sz="1200" baseline="0"/>
              <a:t> 2011</a:t>
            </a:r>
            <a:endParaRPr lang="en-US" sz="1200"/>
          </a:p>
        </c:rich>
      </c:tx>
      <c:layout>
        <c:manualLayout>
          <c:xMode val="edge"/>
          <c:yMode val="edge"/>
          <c:x val="0.23155456098648047"/>
          <c:y val="1.7404686527586113E-2"/>
        </c:manualLayout>
      </c:layout>
      <c:overlay val="0"/>
    </c:title>
    <c:autoTitleDeleted val="0"/>
    <c:plotArea>
      <c:layout>
        <c:manualLayout>
          <c:layoutTarget val="inner"/>
          <c:xMode val="edge"/>
          <c:yMode val="edge"/>
          <c:x val="8.8647829693458635E-2"/>
          <c:y val="0.11036700617201005"/>
          <c:w val="0.889732673451198"/>
          <c:h val="0.61821816665440177"/>
        </c:manualLayout>
      </c:layout>
      <c:barChart>
        <c:barDir val="col"/>
        <c:grouping val="clustered"/>
        <c:varyColors val="0"/>
        <c:ser>
          <c:idx val="0"/>
          <c:order val="0"/>
          <c:tx>
            <c:strRef>
              <c:f>'Entw. des Wohnungsbaus'!$B$83</c:f>
              <c:strCache>
                <c:ptCount val="1"/>
                <c:pt idx="0">
                  <c:v>Stadt Ingolstadt</c:v>
                </c:pt>
              </c:strCache>
            </c:strRef>
          </c:tx>
          <c:spPr>
            <a:solidFill>
              <a:srgbClr val="34557E"/>
            </a:solidFill>
          </c:spPr>
          <c:invertIfNegative val="0"/>
          <c:cat>
            <c:numRef>
              <c:f>'Entw. des Wohnungsbaus'!$C$4:$L$4</c:f>
              <c:numCache>
                <c:formatCode>General</c:formatCode>
                <c:ptCount val="10"/>
                <c:pt idx="0">
                  <c:v>2011</c:v>
                </c:pt>
                <c:pt idx="1">
                  <c:v>2014</c:v>
                </c:pt>
                <c:pt idx="2">
                  <c:v>2015</c:v>
                </c:pt>
                <c:pt idx="3">
                  <c:v>2016</c:v>
                </c:pt>
                <c:pt idx="4">
                  <c:v>2017</c:v>
                </c:pt>
                <c:pt idx="5">
                  <c:v>2018</c:v>
                </c:pt>
                <c:pt idx="6">
                  <c:v>2019</c:v>
                </c:pt>
                <c:pt idx="7">
                  <c:v>2020</c:v>
                </c:pt>
                <c:pt idx="8">
                  <c:v>2021</c:v>
                </c:pt>
                <c:pt idx="9">
                  <c:v>2022</c:v>
                </c:pt>
              </c:numCache>
            </c:numRef>
          </c:cat>
          <c:val>
            <c:numRef>
              <c:f>'Entw. des Wohnungsbaus'!$C$83:$L$83</c:f>
              <c:numCache>
                <c:formatCode>#,##0;\-#,##0</c:formatCode>
                <c:ptCount val="10"/>
                <c:pt idx="0">
                  <c:v>928</c:v>
                </c:pt>
                <c:pt idx="1">
                  <c:v>881</c:v>
                </c:pt>
                <c:pt idx="2">
                  <c:v>1208</c:v>
                </c:pt>
                <c:pt idx="3">
                  <c:v>1477</c:v>
                </c:pt>
                <c:pt idx="4">
                  <c:v>1050</c:v>
                </c:pt>
                <c:pt idx="5">
                  <c:v>1373</c:v>
                </c:pt>
                <c:pt idx="6">
                  <c:v>1020</c:v>
                </c:pt>
                <c:pt idx="7">
                  <c:v>1127</c:v>
                </c:pt>
                <c:pt idx="8">
                  <c:v>814</c:v>
                </c:pt>
                <c:pt idx="9">
                  <c:v>931</c:v>
                </c:pt>
              </c:numCache>
            </c:numRef>
          </c:val>
          <c:extLst>
            <c:ext xmlns:c16="http://schemas.microsoft.com/office/drawing/2014/chart" uri="{C3380CC4-5D6E-409C-BE32-E72D297353CC}">
              <c16:uniqueId val="{00000000-4ABA-4212-A4B4-CC5FB3FAEEEA}"/>
            </c:ext>
          </c:extLst>
        </c:ser>
        <c:dLbls>
          <c:showLegendKey val="0"/>
          <c:showVal val="0"/>
          <c:showCatName val="0"/>
          <c:showSerName val="0"/>
          <c:showPercent val="0"/>
          <c:showBubbleSize val="0"/>
        </c:dLbls>
        <c:gapWidth val="150"/>
        <c:axId val="234550784"/>
        <c:axId val="234552320"/>
      </c:barChart>
      <c:catAx>
        <c:axId val="234550784"/>
        <c:scaling>
          <c:orientation val="minMax"/>
        </c:scaling>
        <c:delete val="0"/>
        <c:axPos val="b"/>
        <c:numFmt formatCode="General" sourceLinked="0"/>
        <c:majorTickMark val="out"/>
        <c:minorTickMark val="none"/>
        <c:tickLblPos val="nextTo"/>
        <c:txPr>
          <a:bodyPr rot="-2640000"/>
          <a:lstStyle/>
          <a:p>
            <a:pPr>
              <a:defRPr sz="1200" b="1"/>
            </a:pPr>
            <a:endParaRPr lang="de-DE"/>
          </a:p>
        </c:txPr>
        <c:crossAx val="234552320"/>
        <c:crosses val="autoZero"/>
        <c:auto val="1"/>
        <c:lblAlgn val="ctr"/>
        <c:lblOffset val="100"/>
        <c:noMultiLvlLbl val="0"/>
      </c:catAx>
      <c:valAx>
        <c:axId val="234552320"/>
        <c:scaling>
          <c:orientation val="minMax"/>
        </c:scaling>
        <c:delete val="0"/>
        <c:axPos val="l"/>
        <c:numFmt formatCode="#,##0;\-#,##0" sourceLinked="1"/>
        <c:majorTickMark val="out"/>
        <c:minorTickMark val="none"/>
        <c:tickLblPos val="nextTo"/>
        <c:txPr>
          <a:bodyPr/>
          <a:lstStyle/>
          <a:p>
            <a:pPr>
              <a:defRPr sz="1200" b="1"/>
            </a:pPr>
            <a:endParaRPr lang="de-DE"/>
          </a:p>
        </c:txPr>
        <c:crossAx val="234550784"/>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'Einw.entwicklung (HWS)'!$A$112</c:f>
          <c:strCache>
            <c:ptCount val="1"/>
            <c:pt idx="0">
              <c:v>Einwohner in den Stadtbezirken am 31.12.2022</c:v>
            </c:pt>
          </c:strCache>
        </c:strRef>
      </c:tx>
      <c:layout>
        <c:manualLayout>
          <c:xMode val="edge"/>
          <c:yMode val="edge"/>
          <c:x val="0.24452289259734875"/>
          <c:y val="3.4423407917383818E-2"/>
        </c:manualLayout>
      </c:layout>
      <c:overlay val="0"/>
      <c:txPr>
        <a:bodyPr/>
        <a:lstStyle/>
        <a:p>
          <a:pPr>
            <a:defRPr sz="1200"/>
          </a:pPr>
          <a:endParaRPr lang="de-DE"/>
        </a:p>
      </c:txPr>
    </c:title>
    <c:autoTitleDeleted val="0"/>
    <c:plotArea>
      <c:layout>
        <c:manualLayout>
          <c:layoutTarget val="inner"/>
          <c:xMode val="edge"/>
          <c:yMode val="edge"/>
          <c:x val="0.20127493373159536"/>
          <c:y val="0.12356580427446569"/>
          <c:w val="0.7609437350619157"/>
          <c:h val="0.77879594869919511"/>
        </c:manualLayout>
      </c:layout>
      <c:barChart>
        <c:barDir val="bar"/>
        <c:grouping val="clustered"/>
        <c:varyColors val="0"/>
        <c:ser>
          <c:idx val="0"/>
          <c:order val="0"/>
          <c:tx>
            <c:strRef>
              <c:f>'Einw.entwicklung (HWS)'!$J$5</c:f>
              <c:strCache>
                <c:ptCount val="1"/>
                <c:pt idx="0">
                  <c:v>2019</c:v>
                </c:pt>
              </c:strCache>
            </c:strRef>
          </c:tx>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'Einw.entwicklung (HWS)'!$B$71:$B$82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'Einw.entwicklung (HWS)'!$M$71:$M$82</c:f>
              <c:numCache>
                <c:formatCode>#,##0</c:formatCode>
                <c:ptCount val="12"/>
                <c:pt idx="0">
                  <c:v>15120</c:v>
                </c:pt>
                <c:pt idx="1">
                  <c:v>18465</c:v>
                </c:pt>
                <c:pt idx="2">
                  <c:v>21440</c:v>
                </c:pt>
                <c:pt idx="3">
                  <c:v>19145</c:v>
                </c:pt>
                <c:pt idx="4">
                  <c:v>11060</c:v>
                </c:pt>
                <c:pt idx="5">
                  <c:v>7255</c:v>
                </c:pt>
                <c:pt idx="6">
                  <c:v>4745</c:v>
                </c:pt>
                <c:pt idx="7">
                  <c:v>5650</c:v>
                </c:pt>
                <c:pt idx="8">
                  <c:v>5470</c:v>
                </c:pt>
                <c:pt idx="9">
                  <c:v>9430</c:v>
                </c:pt>
                <c:pt idx="10">
                  <c:v>10750</c:v>
                </c:pt>
                <c:pt idx="11" formatCode="#,##0;\-#,##0">
                  <c:v>13840</c:v>
                </c:pt>
              </c:numCache>
            </c:numRef>
          </c:val>
          <c:extLst>
            <c:ext xmlns:c16="http://schemas.microsoft.com/office/drawing/2014/chart" uri="{C3380CC4-5D6E-409C-BE32-E72D297353CC}">
              <c16:uniqueId val="{00000000-1379-4DC3-8AB7-0128D53E13AE}"/>
            </c:ext>
          </c:extLst>
        </c:ser>
        <c:dLbls>
          <c:showLegendKey val="0"/>
          <c:showVal val="0"/>
          <c:showCatName val="0"/>
          <c:showSerName val="0"/>
          <c:showPercent val="0"/>
          <c:showBubbleSize val="0"/>
        </c:dLbls>
        <c:gapWidth val="150"/>
        <c:axId val="231638528"/>
        <c:axId val="231640064"/>
      </c:barChart>
      <c:catAx>
        <c:axId val="231638528"/>
        <c:scaling>
          <c:orientation val="maxMin"/>
        </c:scaling>
        <c:delete val="0"/>
        <c:axPos val="l"/>
        <c:numFmt formatCode="General" sourceLinked="0"/>
        <c:majorTickMark val="out"/>
        <c:minorTickMark val="none"/>
        <c:tickLblPos val="nextTo"/>
        <c:txPr>
          <a:bodyPr/>
          <a:lstStyle/>
          <a:p>
            <a:pPr>
              <a:defRPr sz="1100" b="1"/>
            </a:pPr>
            <a:endParaRPr lang="de-DE"/>
          </a:p>
        </c:txPr>
        <c:crossAx val="231640064"/>
        <c:crosses val="autoZero"/>
        <c:auto val="1"/>
        <c:lblAlgn val="ctr"/>
        <c:lblOffset val="100"/>
        <c:noMultiLvlLbl val="0"/>
      </c:catAx>
      <c:valAx>
        <c:axId val="231640064"/>
        <c:scaling>
          <c:orientation val="minMax"/>
        </c:scaling>
        <c:delete val="0"/>
        <c:axPos val="b"/>
        <c:numFmt formatCode="#,##0" sourceLinked="1"/>
        <c:majorTickMark val="out"/>
        <c:minorTickMark val="none"/>
        <c:tickLblPos val="nextTo"/>
        <c:txPr>
          <a:bodyPr/>
          <a:lstStyle/>
          <a:p>
            <a:pPr>
              <a:defRPr sz="1100" b="1"/>
            </a:pPr>
            <a:endParaRPr lang="de-DE"/>
          </a:p>
        </c:txPr>
        <c:crossAx val="23163852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 % (HWS) '!$A$58</c:f>
          <c:strCache>
            <c:ptCount val="1"/>
            <c:pt idx="0">
              <c:v>Einwohnerentwicklung nach Stadtbezirken 2012-2022 (Zu-/Abnahme absolut)</c:v>
            </c:pt>
          </c:strCache>
        </c:strRef>
      </c:tx>
      <c:layout>
        <c:manualLayout>
          <c:xMode val="edge"/>
          <c:yMode val="edge"/>
          <c:x val="0.11095134614535891"/>
          <c:y val="1.6477856096850006E-2"/>
        </c:manualLayout>
      </c:layout>
      <c:overlay val="0"/>
      <c:txPr>
        <a:bodyPr/>
        <a:lstStyle/>
        <a:p>
          <a:pPr>
            <a:defRPr>
              <a:latin typeface="Arial" panose="020B0604020202020204" pitchFamily="34" charset="0"/>
              <a:cs typeface="Arial" panose="020B0604020202020204" pitchFamily="34" charset="0"/>
            </a:defRPr>
          </a:pPr>
          <a:endParaRPr lang="de-DE"/>
        </a:p>
      </c:txPr>
    </c:title>
    <c:autoTitleDeleted val="0"/>
    <c:plotArea>
      <c:layout/>
      <c:barChart>
        <c:barDir val="bar"/>
        <c:grouping val="clustered"/>
        <c:varyColors val="0"/>
        <c:ser>
          <c:idx val="0"/>
          <c:order val="0"/>
          <c:spPr>
            <a:solidFill>
              <a:srgbClr val="B90C39"/>
            </a:solidFill>
          </c:spPr>
          <c:invertIfNegative val="0"/>
          <c:dLbls>
            <c:spPr>
              <a:noFill/>
              <a:ln>
                <a:noFill/>
              </a:ln>
              <a:effectLst/>
            </c:spPr>
            <c:txPr>
              <a:bodyPr/>
              <a:lstStyle/>
              <a:p>
                <a:pPr>
                  <a:defRPr b="1">
                    <a:latin typeface="Arial" panose="020B0604020202020204" pitchFamily="34" charset="0"/>
                    <a:cs typeface="Arial" panose="020B0604020202020204" pitchFamily="34" charset="0"/>
                  </a:defRPr>
                </a:pPr>
                <a:endParaRPr lang="de-DE"/>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'Einw.entw. % (HWS) '!$H$32:$H$43</c:f>
              <c:numCache>
                <c:formatCode>\+#,##0;\-#,##0;0</c:formatCode>
                <c:ptCount val="12"/>
                <c:pt idx="0">
                  <c:v>1180</c:v>
                </c:pt>
                <c:pt idx="1">
                  <c:v>540</c:v>
                </c:pt>
                <c:pt idx="2">
                  <c:v>2090</c:v>
                </c:pt>
                <c:pt idx="3">
                  <c:v>3545</c:v>
                </c:pt>
                <c:pt idx="4">
                  <c:v>670</c:v>
                </c:pt>
                <c:pt idx="5">
                  <c:v>800</c:v>
                </c:pt>
                <c:pt idx="6">
                  <c:v>210</c:v>
                </c:pt>
                <c:pt idx="7">
                  <c:v>635</c:v>
                </c:pt>
                <c:pt idx="8">
                  <c:v>600</c:v>
                </c:pt>
                <c:pt idx="9">
                  <c:v>1155</c:v>
                </c:pt>
                <c:pt idx="10">
                  <c:v>1915</c:v>
                </c:pt>
                <c:pt idx="11">
                  <c:v>795</c:v>
                </c:pt>
              </c:numCache>
            </c:numRef>
          </c:val>
          <c:extLst>
            <c:ext xmlns:c16="http://schemas.microsoft.com/office/drawing/2014/chart" uri="{C3380CC4-5D6E-409C-BE32-E72D297353CC}">
              <c16:uniqueId val="{00000000-3C91-4429-83FC-F9E805DFB448}"/>
            </c:ext>
          </c:extLst>
        </c:ser>
        <c:dLbls>
          <c:showLegendKey val="0"/>
          <c:showVal val="0"/>
          <c:showCatName val="0"/>
          <c:showSerName val="0"/>
          <c:showPercent val="0"/>
          <c:showBubbleSize val="0"/>
        </c:dLbls>
        <c:gapWidth val="150"/>
        <c:axId val="231475840"/>
        <c:axId val="231526784"/>
      </c:barChart>
      <c:catAx>
        <c:axId val="231475840"/>
        <c:scaling>
          <c:orientation val="maxMin"/>
        </c:scaling>
        <c:delete val="1"/>
        <c:axPos val="l"/>
        <c:numFmt formatCode="@" sourceLinked="0"/>
        <c:majorTickMark val="out"/>
        <c:minorTickMark val="none"/>
        <c:tickLblPos val="nextTo"/>
        <c:crossAx val="231526784"/>
        <c:crosses val="autoZero"/>
        <c:auto val="1"/>
        <c:lblAlgn val="ctr"/>
        <c:lblOffset val="100"/>
        <c:noMultiLvlLbl val="0"/>
      </c:catAx>
      <c:valAx>
        <c:axId val="231526784"/>
        <c:scaling>
          <c:orientation val="minMax"/>
        </c:scaling>
        <c:delete val="0"/>
        <c:axPos val="b"/>
        <c:majorGridlines>
          <c:spPr>
            <a:ln>
              <a:noFill/>
            </a:ln>
          </c:spPr>
        </c:majorGridlines>
        <c:numFmt formatCode="\+#,##0;\-#,##0;0" sourceLinked="1"/>
        <c:majorTickMark val="out"/>
        <c:minorTickMark val="none"/>
        <c:tickLblPos val="nextTo"/>
        <c:txPr>
          <a:bodyPr/>
          <a:lstStyle/>
          <a:p>
            <a:pPr>
              <a:defRPr b="1" i="0" baseline="0"/>
            </a:pPr>
            <a:endParaRPr lang="de-DE"/>
          </a:p>
        </c:txPr>
        <c:crossAx val="231475840"/>
        <c:crosses val="max"/>
        <c:crossBetween val="between"/>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 % (HWS) '!$A$85</c:f>
          <c:strCache>
            <c:ptCount val="1"/>
            <c:pt idx="0">
              <c:v>Einwohnerentwicklung nach Stadtbezirken 2012-2022 (Veränderung in %)</c:v>
            </c:pt>
          </c:strCache>
        </c:strRef>
      </c:tx>
      <c:layout>
        <c:manualLayout>
          <c:xMode val="edge"/>
          <c:yMode val="edge"/>
          <c:x val="0.11095134614535891"/>
          <c:y val="1.6477856096850006E-2"/>
        </c:manualLayout>
      </c:layout>
      <c:overlay val="0"/>
      <c:spPr>
        <a:ln>
          <a:noFill/>
        </a:ln>
      </c:spPr>
      <c:txPr>
        <a:bodyPr/>
        <a:lstStyle/>
        <a:p>
          <a:pPr>
            <a:defRPr>
              <a:latin typeface="Arial" panose="020B0604020202020204" pitchFamily="34" charset="0"/>
              <a:cs typeface="Arial" panose="020B0604020202020204" pitchFamily="34" charset="0"/>
            </a:defRPr>
          </a:pPr>
          <a:endParaRPr lang="de-DE"/>
        </a:p>
      </c:txPr>
    </c:title>
    <c:autoTitleDeleted val="0"/>
    <c:plotArea>
      <c:layout>
        <c:manualLayout>
          <c:layoutTarget val="inner"/>
          <c:xMode val="edge"/>
          <c:yMode val="edge"/>
          <c:x val="3.7128468385392861E-2"/>
          <c:y val="0.20814879798651598"/>
          <c:w val="0.92148620182685126"/>
          <c:h val="0.72498781889880415"/>
        </c:manualLayout>
      </c:layout>
      <c:barChart>
        <c:barDir val="bar"/>
        <c:grouping val="clustered"/>
        <c:varyColors val="0"/>
        <c:ser>
          <c:idx val="0"/>
          <c:order val="0"/>
          <c:spPr>
            <a:solidFill>
              <a:srgbClr val="34557E"/>
            </a:solidFill>
          </c:spPr>
          <c:invertIfNegative val="0"/>
          <c:dLbls>
            <c:spPr>
              <a:noFill/>
              <a:ln>
                <a:noFill/>
              </a:ln>
              <a:effectLst/>
            </c:spPr>
            <c:txPr>
              <a:bodyPr/>
              <a:lstStyle/>
              <a:p>
                <a:pPr>
                  <a:defRPr b="1">
                    <a:latin typeface="Arial" panose="020B0604020202020204" pitchFamily="34" charset="0"/>
                    <a:cs typeface="Arial" panose="020B0604020202020204" pitchFamily="34" charset="0"/>
                  </a:defRPr>
                </a:pPr>
                <a:endParaRPr lang="de-DE"/>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'Einw.entw. % (HWS) '!$I$32:$I$43</c:f>
              <c:numCache>
                <c:formatCode>\+#,##0.0_ ;\-#,##0.0\ </c:formatCode>
                <c:ptCount val="12"/>
                <c:pt idx="0">
                  <c:v>8.4648493543758967</c:v>
                </c:pt>
                <c:pt idx="1">
                  <c:v>3.01255230125523</c:v>
                </c:pt>
                <c:pt idx="2">
                  <c:v>10.801033591731265</c:v>
                </c:pt>
                <c:pt idx="3">
                  <c:v>22.724358974358974</c:v>
                </c:pt>
                <c:pt idx="4">
                  <c:v>6.4485081809432145</c:v>
                </c:pt>
                <c:pt idx="5">
                  <c:v>12.393493415956623</c:v>
                </c:pt>
                <c:pt idx="6">
                  <c:v>4.6306504961411248</c:v>
                </c:pt>
                <c:pt idx="7">
                  <c:v>12.662013958125623</c:v>
                </c:pt>
                <c:pt idx="8">
                  <c:v>12.320328542094455</c:v>
                </c:pt>
                <c:pt idx="9">
                  <c:v>13.957703927492446</c:v>
                </c:pt>
                <c:pt idx="10">
                  <c:v>21.675155631013016</c:v>
                </c:pt>
                <c:pt idx="11">
                  <c:v>6.0942889996167118</c:v>
                </c:pt>
              </c:numCache>
            </c:numRef>
          </c:val>
          <c:extLst>
            <c:ext xmlns:c16="http://schemas.microsoft.com/office/drawing/2014/chart" uri="{C3380CC4-5D6E-409C-BE32-E72D297353CC}">
              <c16:uniqueId val="{00000000-728A-423A-83D8-5D547366E068}"/>
            </c:ext>
          </c:extLst>
        </c:ser>
        <c:dLbls>
          <c:showLegendKey val="0"/>
          <c:showVal val="0"/>
          <c:showCatName val="0"/>
          <c:showSerName val="0"/>
          <c:showPercent val="0"/>
          <c:showBubbleSize val="0"/>
        </c:dLbls>
        <c:gapWidth val="150"/>
        <c:axId val="231551360"/>
        <c:axId val="231552896"/>
      </c:barChart>
      <c:catAx>
        <c:axId val="231551360"/>
        <c:scaling>
          <c:orientation val="maxMin"/>
        </c:scaling>
        <c:delete val="1"/>
        <c:axPos val="l"/>
        <c:numFmt formatCode="@" sourceLinked="0"/>
        <c:majorTickMark val="out"/>
        <c:minorTickMark val="none"/>
        <c:tickLblPos val="nextTo"/>
        <c:crossAx val="231552896"/>
        <c:crossesAt val="0"/>
        <c:auto val="1"/>
        <c:lblAlgn val="ctr"/>
        <c:lblOffset val="100"/>
        <c:noMultiLvlLbl val="0"/>
      </c:catAx>
      <c:valAx>
        <c:axId val="231552896"/>
        <c:scaling>
          <c:orientation val="minMax"/>
        </c:scaling>
        <c:delete val="0"/>
        <c:axPos val="b"/>
        <c:majorGridlines>
          <c:spPr>
            <a:ln>
              <a:noFill/>
            </a:ln>
          </c:spPr>
        </c:majorGridlines>
        <c:numFmt formatCode="\+#\ ##0;\-#\ ##0;0" sourceLinked="0"/>
        <c:majorTickMark val="out"/>
        <c:minorTickMark val="none"/>
        <c:tickLblPos val="nextTo"/>
        <c:txPr>
          <a:bodyPr/>
          <a:lstStyle/>
          <a:p>
            <a:pPr>
              <a:defRPr b="1" i="0" baseline="0"/>
            </a:pPr>
            <a:endParaRPr lang="de-DE"/>
          </a:p>
        </c:txPr>
        <c:crossAx val="231551360"/>
        <c:crosses val="max"/>
        <c:crossBetween val="between"/>
        <c:minorUnit val="1"/>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Tabelle1!$A$1</c:f>
          <c:strCache>
            <c:ptCount val="1"/>
            <c:pt idx="0">
              <c:v>Geburten und Sterbefälle nach Stadtbezirken im Jahr 2022</c:v>
            </c:pt>
          </c:strCache>
        </c:strRef>
      </c:tx>
      <c:overlay val="0"/>
      <c:txPr>
        <a:bodyPr/>
        <a:lstStyle/>
        <a:p>
          <a:pPr>
            <a:defRPr sz="1600"/>
          </a:pPr>
          <a:endParaRPr lang="de-DE"/>
        </a:p>
      </c:txPr>
    </c:title>
    <c:autoTitleDeleted val="0"/>
    <c:plotArea>
      <c:layout>
        <c:manualLayout>
          <c:layoutTarget val="inner"/>
          <c:xMode val="edge"/>
          <c:yMode val="edge"/>
          <c:x val="0.207431863892272"/>
          <c:y val="0.11233868935431514"/>
          <c:w val="0.68002748187520445"/>
          <c:h val="0.81326618381547044"/>
        </c:manualLayout>
      </c:layout>
      <c:barChart>
        <c:barDir val="bar"/>
        <c:grouping val="clustered"/>
        <c:varyColors val="0"/>
        <c:ser>
          <c:idx val="0"/>
          <c:order val="0"/>
          <c:tx>
            <c:strRef>
              <c:f>Bevölkerungsbewegung!$C$6</c:f>
              <c:strCache>
                <c:ptCount val="1"/>
                <c:pt idx="0">
                  <c:v>Geburten</c:v>
                </c:pt>
              </c:strCache>
            </c:strRef>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Bevölkerungsbewegung!$C$72:$C$83</c:f>
              <c:numCache>
                <c:formatCode>#,##0</c:formatCode>
                <c:ptCount val="12"/>
                <c:pt idx="0">
                  <c:v>150</c:v>
                </c:pt>
                <c:pt idx="1">
                  <c:v>180</c:v>
                </c:pt>
                <c:pt idx="2">
                  <c:v>230</c:v>
                </c:pt>
                <c:pt idx="3">
                  <c:v>220</c:v>
                </c:pt>
                <c:pt idx="4">
                  <c:v>100</c:v>
                </c:pt>
                <c:pt idx="5">
                  <c:v>85</c:v>
                </c:pt>
                <c:pt idx="6">
                  <c:v>50</c:v>
                </c:pt>
                <c:pt idx="7">
                  <c:v>70</c:v>
                </c:pt>
                <c:pt idx="8">
                  <c:v>50</c:v>
                </c:pt>
                <c:pt idx="9">
                  <c:v>75</c:v>
                </c:pt>
                <c:pt idx="10">
                  <c:v>125</c:v>
                </c:pt>
                <c:pt idx="11" formatCode="#,##0;\-#,##0">
                  <c:v>140</c:v>
                </c:pt>
              </c:numCache>
            </c:numRef>
          </c:val>
          <c:extLst>
            <c:ext xmlns:c16="http://schemas.microsoft.com/office/drawing/2014/chart" uri="{C3380CC4-5D6E-409C-BE32-E72D297353CC}">
              <c16:uniqueId val="{00000000-2E2D-47BF-8532-AB2804C4B23F}"/>
            </c:ext>
          </c:extLst>
        </c:ser>
        <c:ser>
          <c:idx val="1"/>
          <c:order val="1"/>
          <c:tx>
            <c:strRef>
              <c:f>Bevölkerungsbewegung!$D$6</c:f>
              <c:strCache>
                <c:ptCount val="1"/>
                <c:pt idx="0">
                  <c:v>Sterbefälle</c:v>
                </c:pt>
              </c:strCache>
            </c:strRef>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Bevölkerungsbewegung!$D$72:$D$83</c:f>
              <c:numCache>
                <c:formatCode>#,##0</c:formatCode>
                <c:ptCount val="12"/>
                <c:pt idx="0">
                  <c:v>170</c:v>
                </c:pt>
                <c:pt idx="1">
                  <c:v>240</c:v>
                </c:pt>
                <c:pt idx="2">
                  <c:v>210</c:v>
                </c:pt>
                <c:pt idx="3">
                  <c:v>215</c:v>
                </c:pt>
                <c:pt idx="4">
                  <c:v>85</c:v>
                </c:pt>
                <c:pt idx="5">
                  <c:v>60</c:v>
                </c:pt>
                <c:pt idx="6">
                  <c:v>35</c:v>
                </c:pt>
                <c:pt idx="7">
                  <c:v>40</c:v>
                </c:pt>
                <c:pt idx="8">
                  <c:v>45</c:v>
                </c:pt>
                <c:pt idx="9">
                  <c:v>65</c:v>
                </c:pt>
                <c:pt idx="10">
                  <c:v>145</c:v>
                </c:pt>
                <c:pt idx="11" formatCode="#,##0;\-#,##0">
                  <c:v>135</c:v>
                </c:pt>
              </c:numCache>
            </c:numRef>
          </c:val>
          <c:extLst>
            <c:ext xmlns:c16="http://schemas.microsoft.com/office/drawing/2014/chart" uri="{C3380CC4-5D6E-409C-BE32-E72D297353CC}">
              <c16:uniqueId val="{00000001-2E2D-47BF-8532-AB2804C4B23F}"/>
            </c:ext>
          </c:extLst>
        </c:ser>
        <c:dLbls>
          <c:showLegendKey val="0"/>
          <c:showVal val="0"/>
          <c:showCatName val="0"/>
          <c:showSerName val="0"/>
          <c:showPercent val="0"/>
          <c:showBubbleSize val="0"/>
        </c:dLbls>
        <c:gapWidth val="150"/>
        <c:axId val="108377600"/>
        <c:axId val="108379520"/>
      </c:barChart>
      <c:catAx>
        <c:axId val="108377600"/>
        <c:scaling>
          <c:orientation val="maxMin"/>
        </c:scaling>
        <c:delete val="0"/>
        <c:axPos val="l"/>
        <c:numFmt formatCode="General" sourceLinked="0"/>
        <c:majorTickMark val="out"/>
        <c:minorTickMark val="none"/>
        <c:tickLblPos val="nextTo"/>
        <c:txPr>
          <a:bodyPr/>
          <a:lstStyle/>
          <a:p>
            <a:pPr>
              <a:defRPr sz="1200"/>
            </a:pPr>
            <a:endParaRPr lang="de-DE"/>
          </a:p>
        </c:txPr>
        <c:crossAx val="108379520"/>
        <c:crosses val="autoZero"/>
        <c:auto val="1"/>
        <c:lblAlgn val="ctr"/>
        <c:lblOffset val="100"/>
        <c:noMultiLvlLbl val="0"/>
      </c:catAx>
      <c:valAx>
        <c:axId val="108379520"/>
        <c:scaling>
          <c:orientation val="minMax"/>
        </c:scaling>
        <c:delete val="0"/>
        <c:axPos val="b"/>
        <c:numFmt formatCode="#,##0" sourceLinked="1"/>
        <c:majorTickMark val="out"/>
        <c:minorTickMark val="none"/>
        <c:tickLblPos val="nextTo"/>
        <c:crossAx val="108377600"/>
        <c:crosses val="max"/>
        <c:crossBetween val="between"/>
      </c:valAx>
    </c:plotArea>
    <c:legend>
      <c:legendPos val="r"/>
      <c:layout>
        <c:manualLayout>
          <c:xMode val="edge"/>
          <c:yMode val="edge"/>
          <c:x val="0.87727216854441659"/>
          <c:y val="8.0879765772875076E-2"/>
          <c:w val="0.11367330178578745"/>
          <c:h val="0.73817828738105717"/>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Tabelle1!$A$26</c:f>
          <c:strCache>
            <c:ptCount val="1"/>
            <c:pt idx="0">
              <c:v>Zu- und Wegzüge nach Stadtbezirken mit dem außerstädtischen Gebiet im Jahr 2022</c:v>
            </c:pt>
          </c:strCache>
        </c:strRef>
      </c:tx>
      <c:overlay val="0"/>
      <c:txPr>
        <a:bodyPr/>
        <a:lstStyle/>
        <a:p>
          <a:pPr>
            <a:defRPr sz="1600"/>
          </a:pPr>
          <a:endParaRPr lang="de-DE"/>
        </a:p>
      </c:txPr>
    </c:title>
    <c:autoTitleDeleted val="0"/>
    <c:plotArea>
      <c:layout/>
      <c:barChart>
        <c:barDir val="bar"/>
        <c:grouping val="clustered"/>
        <c:varyColors val="0"/>
        <c:ser>
          <c:idx val="0"/>
          <c:order val="0"/>
          <c:tx>
            <c:v>Zuzüge</c:v>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Bevölkerungsbewegung!$F$72:$F$83</c:f>
              <c:numCache>
                <c:formatCode>#,##0</c:formatCode>
                <c:ptCount val="12"/>
                <c:pt idx="0">
                  <c:v>1960</c:v>
                </c:pt>
                <c:pt idx="1">
                  <c:v>2605</c:v>
                </c:pt>
                <c:pt idx="2">
                  <c:v>2050</c:v>
                </c:pt>
                <c:pt idx="3">
                  <c:v>2670</c:v>
                </c:pt>
                <c:pt idx="4">
                  <c:v>760</c:v>
                </c:pt>
                <c:pt idx="5">
                  <c:v>300</c:v>
                </c:pt>
                <c:pt idx="6">
                  <c:v>260</c:v>
                </c:pt>
                <c:pt idx="7">
                  <c:v>400</c:v>
                </c:pt>
                <c:pt idx="8">
                  <c:v>460</c:v>
                </c:pt>
                <c:pt idx="9">
                  <c:v>490</c:v>
                </c:pt>
                <c:pt idx="10">
                  <c:v>885</c:v>
                </c:pt>
                <c:pt idx="11" formatCode="#,##0;\-#,##0">
                  <c:v>1210</c:v>
                </c:pt>
              </c:numCache>
            </c:numRef>
          </c:val>
          <c:extLst>
            <c:ext xmlns:c16="http://schemas.microsoft.com/office/drawing/2014/chart" uri="{C3380CC4-5D6E-409C-BE32-E72D297353CC}">
              <c16:uniqueId val="{00000000-B6CE-4E79-B897-D862E03DA830}"/>
            </c:ext>
          </c:extLst>
        </c:ser>
        <c:ser>
          <c:idx val="1"/>
          <c:order val="1"/>
          <c:tx>
            <c:v>Wegzüge</c:v>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Bevölkerungsbewegung!$G$72:$G$83</c:f>
              <c:numCache>
                <c:formatCode>#,##0</c:formatCode>
                <c:ptCount val="12"/>
                <c:pt idx="0">
                  <c:v>1375</c:v>
                </c:pt>
                <c:pt idx="1">
                  <c:v>1845</c:v>
                </c:pt>
                <c:pt idx="2">
                  <c:v>1495</c:v>
                </c:pt>
                <c:pt idx="3">
                  <c:v>2375</c:v>
                </c:pt>
                <c:pt idx="4">
                  <c:v>555</c:v>
                </c:pt>
                <c:pt idx="5">
                  <c:v>300</c:v>
                </c:pt>
                <c:pt idx="6">
                  <c:v>270</c:v>
                </c:pt>
                <c:pt idx="7">
                  <c:v>335</c:v>
                </c:pt>
                <c:pt idx="8">
                  <c:v>390</c:v>
                </c:pt>
                <c:pt idx="9">
                  <c:v>425</c:v>
                </c:pt>
                <c:pt idx="10">
                  <c:v>760</c:v>
                </c:pt>
                <c:pt idx="11" formatCode="#,##0;\-#,##0">
                  <c:v>900</c:v>
                </c:pt>
              </c:numCache>
            </c:numRef>
          </c:val>
          <c:extLst>
            <c:ext xmlns:c16="http://schemas.microsoft.com/office/drawing/2014/chart" uri="{C3380CC4-5D6E-409C-BE32-E72D297353CC}">
              <c16:uniqueId val="{00000001-B6CE-4E79-B897-D862E03DA830}"/>
            </c:ext>
          </c:extLst>
        </c:ser>
        <c:dLbls>
          <c:showLegendKey val="0"/>
          <c:showVal val="0"/>
          <c:showCatName val="0"/>
          <c:showSerName val="0"/>
          <c:showPercent val="0"/>
          <c:showBubbleSize val="0"/>
        </c:dLbls>
        <c:gapWidth val="150"/>
        <c:axId val="223617408"/>
        <c:axId val="223618944"/>
      </c:barChart>
      <c:catAx>
        <c:axId val="223617408"/>
        <c:scaling>
          <c:orientation val="maxMin"/>
        </c:scaling>
        <c:delete val="0"/>
        <c:axPos val="l"/>
        <c:numFmt formatCode="General" sourceLinked="0"/>
        <c:majorTickMark val="out"/>
        <c:minorTickMark val="none"/>
        <c:tickLblPos val="nextTo"/>
        <c:txPr>
          <a:bodyPr/>
          <a:lstStyle/>
          <a:p>
            <a:pPr>
              <a:defRPr sz="1200"/>
            </a:pPr>
            <a:endParaRPr lang="de-DE"/>
          </a:p>
        </c:txPr>
        <c:crossAx val="223618944"/>
        <c:crosses val="autoZero"/>
        <c:auto val="1"/>
        <c:lblAlgn val="ctr"/>
        <c:lblOffset val="100"/>
        <c:noMultiLvlLbl val="0"/>
      </c:catAx>
      <c:valAx>
        <c:axId val="223618944"/>
        <c:scaling>
          <c:orientation val="minMax"/>
        </c:scaling>
        <c:delete val="0"/>
        <c:axPos val="b"/>
        <c:numFmt formatCode="#,##0" sourceLinked="1"/>
        <c:majorTickMark val="out"/>
        <c:minorTickMark val="none"/>
        <c:tickLblPos val="nextTo"/>
        <c:crossAx val="223617408"/>
        <c:crosses val="max"/>
        <c:crossBetween val="between"/>
      </c:valAx>
    </c:plotArea>
    <c:legend>
      <c:legendPos val="r"/>
      <c:layout>
        <c:manualLayout>
          <c:xMode val="edge"/>
          <c:yMode val="edge"/>
          <c:x val="0.8516310936900483"/>
          <c:y val="8.0879765772875076E-2"/>
          <c:w val="0.13931430528335967"/>
          <c:h val="0.73817828738105717"/>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Bevölkerungsbewegung!$A$90</c:f>
          <c:strCache>
            <c:ptCount val="1"/>
          </c:strCache>
        </c:strRef>
      </c:tx>
      <c:overlay val="0"/>
      <c:txPr>
        <a:bodyPr/>
        <a:lstStyle/>
        <a:p>
          <a:pPr>
            <a:defRPr sz="1600"/>
          </a:pPr>
          <a:endParaRPr lang="de-DE"/>
        </a:p>
      </c:txPr>
    </c:title>
    <c:autoTitleDeleted val="0"/>
    <c:plotArea>
      <c:layout>
        <c:manualLayout>
          <c:layoutTarget val="inner"/>
          <c:xMode val="edge"/>
          <c:yMode val="edge"/>
          <c:x val="0.25627806267806269"/>
          <c:y val="0.19407579034085057"/>
          <c:w val="0.71625954415954418"/>
          <c:h val="0.70643368345175572"/>
        </c:manualLayout>
      </c:layout>
      <c:barChart>
        <c:barDir val="bar"/>
        <c:grouping val="clustered"/>
        <c:varyColors val="0"/>
        <c:ser>
          <c:idx val="0"/>
          <c:order val="0"/>
          <c:tx>
            <c:strRef>
              <c:f>Bevölkerungsbewegung!$C$6</c:f>
              <c:strCache>
                <c:ptCount val="1"/>
                <c:pt idx="0">
                  <c:v>Geburten</c:v>
                </c:pt>
              </c:strCache>
            </c:strRef>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Bevölkerungsbewegung!$C$72:$C$83</c:f>
              <c:numCache>
                <c:formatCode>#,##0</c:formatCode>
                <c:ptCount val="12"/>
                <c:pt idx="0">
                  <c:v>150</c:v>
                </c:pt>
                <c:pt idx="1">
                  <c:v>180</c:v>
                </c:pt>
                <c:pt idx="2">
                  <c:v>230</c:v>
                </c:pt>
                <c:pt idx="3">
                  <c:v>220</c:v>
                </c:pt>
                <c:pt idx="4">
                  <c:v>100</c:v>
                </c:pt>
                <c:pt idx="5">
                  <c:v>85</c:v>
                </c:pt>
                <c:pt idx="6">
                  <c:v>50</c:v>
                </c:pt>
                <c:pt idx="7">
                  <c:v>70</c:v>
                </c:pt>
                <c:pt idx="8">
                  <c:v>50</c:v>
                </c:pt>
                <c:pt idx="9">
                  <c:v>75</c:v>
                </c:pt>
                <c:pt idx="10">
                  <c:v>125</c:v>
                </c:pt>
                <c:pt idx="11" formatCode="#,##0;\-#,##0">
                  <c:v>140</c:v>
                </c:pt>
              </c:numCache>
            </c:numRef>
          </c:val>
          <c:extLst>
            <c:ext xmlns:c16="http://schemas.microsoft.com/office/drawing/2014/chart" uri="{C3380CC4-5D6E-409C-BE32-E72D297353CC}">
              <c16:uniqueId val="{00000000-6063-4A28-A412-476E51CE815A}"/>
            </c:ext>
          </c:extLst>
        </c:ser>
        <c:ser>
          <c:idx val="1"/>
          <c:order val="1"/>
          <c:tx>
            <c:strRef>
              <c:f>Bevölkerungsbewegung!$D$6</c:f>
              <c:strCache>
                <c:ptCount val="1"/>
                <c:pt idx="0">
                  <c:v>Sterbefälle</c:v>
                </c:pt>
              </c:strCache>
            </c:strRef>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Bevölkerungsbewegung!$D$72:$D$83</c:f>
              <c:numCache>
                <c:formatCode>#,##0</c:formatCode>
                <c:ptCount val="12"/>
                <c:pt idx="0">
                  <c:v>170</c:v>
                </c:pt>
                <c:pt idx="1">
                  <c:v>240</c:v>
                </c:pt>
                <c:pt idx="2">
                  <c:v>210</c:v>
                </c:pt>
                <c:pt idx="3">
                  <c:v>215</c:v>
                </c:pt>
                <c:pt idx="4">
                  <c:v>85</c:v>
                </c:pt>
                <c:pt idx="5">
                  <c:v>60</c:v>
                </c:pt>
                <c:pt idx="6">
                  <c:v>35</c:v>
                </c:pt>
                <c:pt idx="7">
                  <c:v>40</c:v>
                </c:pt>
                <c:pt idx="8">
                  <c:v>45</c:v>
                </c:pt>
                <c:pt idx="9">
                  <c:v>65</c:v>
                </c:pt>
                <c:pt idx="10">
                  <c:v>145</c:v>
                </c:pt>
                <c:pt idx="11" formatCode="#,##0;\-#,##0">
                  <c:v>135</c:v>
                </c:pt>
              </c:numCache>
            </c:numRef>
          </c:val>
          <c:extLst>
            <c:ext xmlns:c16="http://schemas.microsoft.com/office/drawing/2014/chart" uri="{C3380CC4-5D6E-409C-BE32-E72D297353CC}">
              <c16:uniqueId val="{00000001-6063-4A28-A412-476E51CE815A}"/>
            </c:ext>
          </c:extLst>
        </c:ser>
        <c:dLbls>
          <c:showLegendKey val="0"/>
          <c:showVal val="0"/>
          <c:showCatName val="0"/>
          <c:showSerName val="0"/>
          <c:showPercent val="0"/>
          <c:showBubbleSize val="0"/>
        </c:dLbls>
        <c:gapWidth val="150"/>
        <c:axId val="108377600"/>
        <c:axId val="108379520"/>
      </c:barChart>
      <c:catAx>
        <c:axId val="108377600"/>
        <c:scaling>
          <c:orientation val="maxMin"/>
        </c:scaling>
        <c:delete val="0"/>
        <c:axPos val="l"/>
        <c:numFmt formatCode="General" sourceLinked="0"/>
        <c:majorTickMark val="out"/>
        <c:minorTickMark val="none"/>
        <c:tickLblPos val="nextTo"/>
        <c:txPr>
          <a:bodyPr/>
          <a:lstStyle/>
          <a:p>
            <a:pPr>
              <a:defRPr sz="1200"/>
            </a:pPr>
            <a:endParaRPr lang="de-DE"/>
          </a:p>
        </c:txPr>
        <c:crossAx val="108379520"/>
        <c:crosses val="autoZero"/>
        <c:auto val="1"/>
        <c:lblAlgn val="ctr"/>
        <c:lblOffset val="100"/>
        <c:noMultiLvlLbl val="0"/>
      </c:catAx>
      <c:valAx>
        <c:axId val="108379520"/>
        <c:scaling>
          <c:orientation val="minMax"/>
        </c:scaling>
        <c:delete val="0"/>
        <c:axPos val="b"/>
        <c:majorGridlines/>
        <c:numFmt formatCode="#,##0" sourceLinked="1"/>
        <c:majorTickMark val="out"/>
        <c:minorTickMark val="none"/>
        <c:tickLblPos val="nextTo"/>
        <c:crossAx val="108377600"/>
        <c:crosses val="max"/>
        <c:crossBetween val="between"/>
      </c:valAx>
    </c:plotArea>
    <c:legend>
      <c:legendPos val="r"/>
      <c:layout>
        <c:manualLayout>
          <c:xMode val="edge"/>
          <c:yMode val="edge"/>
          <c:x val="0.82915712250712259"/>
          <c:y val="0.48242354031510665"/>
          <c:w val="0.14409608795998061"/>
          <c:h val="0.12604469158686027"/>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175262</xdr:colOff>
      <xdr:row>12</xdr:row>
      <xdr:rowOff>68583</xdr:rowOff>
    </xdr:from>
    <xdr:to>
      <xdr:col>4</xdr:col>
      <xdr:colOff>266308</xdr:colOff>
      <xdr:row>26</xdr:row>
      <xdr:rowOff>395909</xdr:rowOff>
    </xdr:to>
    <xdr:pic>
      <xdr:nvPicPr>
        <xdr:cNvPr id="3" name="Picture 3" descr="Stadtkart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682" y="5494023"/>
          <a:ext cx="3154286" cy="2674286"/>
        </a:xfrm>
        <a:prstGeom prst="rect">
          <a:avLst/>
        </a:prstGeom>
        <a:noFill/>
        <a:ln w="9525">
          <a:noFill/>
          <a:miter lim="800000"/>
          <a:headEnd/>
          <a:tailEnd/>
        </a:ln>
      </xdr:spPr>
    </xdr:pic>
    <xdr:clientData/>
  </xdr:twoCellAnchor>
  <xdr:twoCellAnchor>
    <xdr:from>
      <xdr:col>0</xdr:col>
      <xdr:colOff>1013460</xdr:colOff>
      <xdr:row>1</xdr:row>
      <xdr:rowOff>533400</xdr:rowOff>
    </xdr:from>
    <xdr:to>
      <xdr:col>5</xdr:col>
      <xdr:colOff>220980</xdr:colOff>
      <xdr:row>4</xdr:row>
      <xdr:rowOff>76200</xdr:rowOff>
    </xdr:to>
    <xdr:pic>
      <xdr:nvPicPr>
        <xdr:cNvPr id="4" name="Picture 1142" descr="neues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3460" y="1661160"/>
          <a:ext cx="4305300" cy="990600"/>
        </a:xfrm>
        <a:prstGeom prst="rect">
          <a:avLst/>
        </a:prstGeom>
        <a:noFill/>
        <a:ln w="9525">
          <a:noFill/>
          <a:miter lim="800000"/>
          <a:headEnd/>
          <a:tailEnd/>
        </a:ln>
      </xdr:spPr>
    </xdr:pic>
    <xdr:clientData/>
  </xdr:twoCellAnchor>
  <xdr:twoCellAnchor editAs="oneCell">
    <xdr:from>
      <xdr:col>4</xdr:col>
      <xdr:colOff>746760</xdr:colOff>
      <xdr:row>0</xdr:row>
      <xdr:rowOff>190500</xdr:rowOff>
    </xdr:from>
    <xdr:to>
      <xdr:col>5</xdr:col>
      <xdr:colOff>701040</xdr:colOff>
      <xdr:row>0</xdr:row>
      <xdr:rowOff>922020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84420" y="190500"/>
          <a:ext cx="914400" cy="73152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xdr:colOff>
      <xdr:row>49</xdr:row>
      <xdr:rowOff>3809</xdr:rowOff>
    </xdr:from>
    <xdr:to>
      <xdr:col>8</xdr:col>
      <xdr:colOff>457200</xdr:colOff>
      <xdr:row>66</xdr:row>
      <xdr:rowOff>142874</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4"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297180</xdr:colOff>
      <xdr:row>51</xdr:row>
      <xdr:rowOff>45720</xdr:rowOff>
    </xdr:from>
    <xdr:to>
      <xdr:col>8</xdr:col>
      <xdr:colOff>350520</xdr:colOff>
      <xdr:row>63</xdr:row>
      <xdr:rowOff>68580</xdr:rowOff>
    </xdr:to>
    <xdr:graphicFrame macro="">
      <xdr:nvGraphicFramePr>
        <xdr:cNvPr id="8579" name="Chart 2">
          <a:extLst>
            <a:ext uri="{FF2B5EF4-FFF2-40B4-BE49-F238E27FC236}">
              <a16:creationId xmlns:a16="http://schemas.microsoft.com/office/drawing/2014/main" id="{00000000-0008-0000-0B00-000083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0.93167</cdr:x>
      <cdr:y>0.95097</cdr:y>
    </cdr:from>
    <cdr:to>
      <cdr:x>1</cdr:x>
      <cdr:y>1</cdr:y>
    </cdr:to>
    <cdr:sp macro="" textlink="">
      <cdr:nvSpPr>
        <cdr:cNvPr id="5"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6"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7"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40640</xdr:colOff>
      <xdr:row>67</xdr:row>
      <xdr:rowOff>132080</xdr:rowOff>
    </xdr:from>
    <xdr:to>
      <xdr:col>5</xdr:col>
      <xdr:colOff>985520</xdr:colOff>
      <xdr:row>123</xdr:row>
      <xdr:rowOff>101600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91440</xdr:colOff>
      <xdr:row>88</xdr:row>
      <xdr:rowOff>99060</xdr:rowOff>
    </xdr:from>
    <xdr:to>
      <xdr:col>8</xdr:col>
      <xdr:colOff>525780</xdr:colOff>
      <xdr:row>109</xdr:row>
      <xdr:rowOff>83820</xdr:rowOff>
    </xdr:to>
    <xdr:graphicFrame macro="">
      <xdr:nvGraphicFramePr>
        <xdr:cNvPr id="2" name="Diagramm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xdr:colOff>
      <xdr:row>24</xdr:row>
      <xdr:rowOff>114300</xdr:rowOff>
    </xdr:from>
    <xdr:to>
      <xdr:col>7</xdr:col>
      <xdr:colOff>111125</xdr:colOff>
      <xdr:row>43</xdr:row>
      <xdr:rowOff>76200</xdr:rowOff>
    </xdr:to>
    <xdr:graphicFrame macro="">
      <xdr:nvGraphicFramePr>
        <xdr:cNvPr id="2" name="Diagramm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172757</xdr:colOff>
      <xdr:row>25</xdr:row>
      <xdr:rowOff>2540</xdr:rowOff>
    </xdr:from>
    <xdr:to>
      <xdr:col>13</xdr:col>
      <xdr:colOff>310030</xdr:colOff>
      <xdr:row>44</xdr:row>
      <xdr:rowOff>34887</xdr:rowOff>
    </xdr:to>
    <xdr:graphicFrame macro="">
      <xdr:nvGraphicFramePr>
        <xdr:cNvPr id="3" name="Diagramm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25</xdr:row>
      <xdr:rowOff>38100</xdr:rowOff>
    </xdr:from>
    <xdr:to>
      <xdr:col>13</xdr:col>
      <xdr:colOff>487680</xdr:colOff>
      <xdr:row>42</xdr:row>
      <xdr:rowOff>121920</xdr:rowOff>
    </xdr:to>
    <xdr:graphicFrame macro="">
      <xdr:nvGraphicFramePr>
        <xdr:cNvPr id="3" name="Diagramm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83820</xdr:colOff>
      <xdr:row>24</xdr:row>
      <xdr:rowOff>152400</xdr:rowOff>
    </xdr:from>
    <xdr:to>
      <xdr:col>13</xdr:col>
      <xdr:colOff>754380</xdr:colOff>
      <xdr:row>46</xdr:row>
      <xdr:rowOff>137160</xdr:rowOff>
    </xdr:to>
    <xdr:graphicFrame macro="">
      <xdr:nvGraphicFramePr>
        <xdr:cNvPr id="3" name="Diagramm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24</xdr:row>
      <xdr:rowOff>142875</xdr:rowOff>
    </xdr:from>
    <xdr:to>
      <xdr:col>9</xdr:col>
      <xdr:colOff>0</xdr:colOff>
      <xdr:row>51</xdr:row>
      <xdr:rowOff>20955</xdr:rowOff>
    </xdr:to>
    <xdr:graphicFrame macro="">
      <xdr:nvGraphicFramePr>
        <xdr:cNvPr id="3" name="Diagramm 2">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175260</xdr:colOff>
      <xdr:row>21</xdr:row>
      <xdr:rowOff>91440</xdr:rowOff>
    </xdr:from>
    <xdr:to>
      <xdr:col>7</xdr:col>
      <xdr:colOff>1645920</xdr:colOff>
      <xdr:row>29</xdr:row>
      <xdr:rowOff>99060</xdr:rowOff>
    </xdr:to>
    <xdr:sp macro="" textlink="">
      <xdr:nvSpPr>
        <xdr:cNvPr id="2" name="Rechteck 1">
          <a:extLst>
            <a:ext uri="{FF2B5EF4-FFF2-40B4-BE49-F238E27FC236}">
              <a16:creationId xmlns:a16="http://schemas.microsoft.com/office/drawing/2014/main" id="{00000000-0008-0000-0300-000002000000}"/>
            </a:ext>
          </a:extLst>
        </xdr:cNvPr>
        <xdr:cNvSpPr/>
      </xdr:nvSpPr>
      <xdr:spPr bwMode="auto">
        <a:xfrm>
          <a:off x="4213860" y="3611880"/>
          <a:ext cx="1714500" cy="1348740"/>
        </a:xfrm>
        <a:prstGeom prst="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xdr:from>
      <xdr:col>1</xdr:col>
      <xdr:colOff>1501140</xdr:colOff>
      <xdr:row>28</xdr:row>
      <xdr:rowOff>129540</xdr:rowOff>
    </xdr:from>
    <xdr:to>
      <xdr:col>4</xdr:col>
      <xdr:colOff>769620</xdr:colOff>
      <xdr:row>29</xdr:row>
      <xdr:rowOff>144780</xdr:rowOff>
    </xdr:to>
    <xdr:sp macro="" textlink="">
      <xdr:nvSpPr>
        <xdr:cNvPr id="4" name="Rechteck 3">
          <a:extLst>
            <a:ext uri="{FF2B5EF4-FFF2-40B4-BE49-F238E27FC236}">
              <a16:creationId xmlns:a16="http://schemas.microsoft.com/office/drawing/2014/main" id="{00000000-0008-0000-0300-000004000000}"/>
            </a:ext>
          </a:extLst>
        </xdr:cNvPr>
        <xdr:cNvSpPr/>
      </xdr:nvSpPr>
      <xdr:spPr bwMode="auto">
        <a:xfrm>
          <a:off x="1744980" y="4823460"/>
          <a:ext cx="1310640" cy="18288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editAs="oneCell">
    <xdr:from>
      <xdr:col>1</xdr:col>
      <xdr:colOff>1</xdr:colOff>
      <xdr:row>1</xdr:row>
      <xdr:rowOff>1</xdr:rowOff>
    </xdr:from>
    <xdr:to>
      <xdr:col>7</xdr:col>
      <xdr:colOff>1630680</xdr:colOff>
      <xdr:row>29</xdr:row>
      <xdr:rowOff>68580</xdr:rowOff>
    </xdr:to>
    <xdr:pic>
      <xdr:nvPicPr>
        <xdr:cNvPr id="5" name="Grafik 4">
          <a:extLst>
            <a:ext uri="{FF2B5EF4-FFF2-40B4-BE49-F238E27FC236}">
              <a16:creationId xmlns:a16="http://schemas.microsoft.com/office/drawing/2014/main" id="{00000000-0008-0000-0300-000005000000}"/>
            </a:ext>
          </a:extLst>
        </xdr:cNvPr>
        <xdr:cNvPicPr/>
      </xdr:nvPicPr>
      <xdr:blipFill rotWithShape="1">
        <a:blip xmlns:r="http://schemas.openxmlformats.org/officeDocument/2006/relationships" r:embed="rId1"/>
        <a:srcRect l="1984" t="1121" r="2616" b="1569"/>
        <a:stretch/>
      </xdr:blipFill>
      <xdr:spPr bwMode="auto">
        <a:xfrm>
          <a:off x="243841" y="167641"/>
          <a:ext cx="5669279" cy="47624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0.50708</cdr:x>
      <cdr:y>0.12972</cdr:y>
    </cdr:from>
    <cdr:to>
      <cdr:x>0.77476</cdr:x>
      <cdr:y>0.42529</cdr:y>
    </cdr:to>
    <cdr:sp macro="" textlink="">
      <cdr:nvSpPr>
        <cdr:cNvPr id="2" name="Textfeld 1"/>
        <cdr:cNvSpPr txBox="1"/>
      </cdr:nvSpPr>
      <cdr:spPr>
        <a:xfrm xmlns:a="http://schemas.openxmlformats.org/drawingml/2006/main">
          <a:off x="3276600" y="642503"/>
          <a:ext cx="1729740" cy="1463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53340</xdr:colOff>
      <xdr:row>26</xdr:row>
      <xdr:rowOff>91440</xdr:rowOff>
    </xdr:from>
    <xdr:to>
      <xdr:col>7</xdr:col>
      <xdr:colOff>541020</xdr:colOff>
      <xdr:row>58</xdr:row>
      <xdr:rowOff>160020</xdr:rowOff>
    </xdr:to>
    <xdr:graphicFrame macro="">
      <xdr:nvGraphicFramePr>
        <xdr:cNvPr id="2" name="Diagramm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22316</xdr:rowOff>
    </xdr:from>
    <xdr:to>
      <xdr:col>8</xdr:col>
      <xdr:colOff>670560</xdr:colOff>
      <xdr:row>91</xdr:row>
      <xdr:rowOff>22316</xdr:rowOff>
    </xdr:to>
    <xdr:graphicFrame macro="">
      <xdr:nvGraphicFramePr>
        <xdr:cNvPr id="3" name="Diagramm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0.1294</cdr:x>
      <cdr:y>0.89431</cdr:y>
    </cdr:from>
    <cdr:to>
      <cdr:x>0.17821</cdr:x>
      <cdr:y>0.97398</cdr:y>
    </cdr:to>
    <cdr:sp macro="" textlink="">
      <cdr:nvSpPr>
        <cdr:cNvPr id="4" name="Textfeld 3"/>
        <cdr:cNvSpPr txBox="1"/>
      </cdr:nvSpPr>
      <cdr:spPr>
        <a:xfrm xmlns:a="http://schemas.openxmlformats.org/drawingml/2006/main">
          <a:off x="868680" y="4191000"/>
          <a:ext cx="327660" cy="3733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0.94312</cdr:x>
      <cdr:y>0.92635</cdr:y>
    </cdr:from>
    <cdr:to>
      <cdr:x>0.9909</cdr:x>
      <cdr:y>0.98645</cdr:y>
    </cdr:to>
    <cdr:sp macro="" textlink="">
      <cdr:nvSpPr>
        <cdr:cNvPr id="4" name="Textfeld 3"/>
        <cdr:cNvSpPr txBox="1"/>
      </cdr:nvSpPr>
      <cdr:spPr>
        <a:xfrm xmlns:a="http://schemas.openxmlformats.org/drawingml/2006/main">
          <a:off x="6316980" y="4687056"/>
          <a:ext cx="320040" cy="3040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25</xdr:row>
      <xdr:rowOff>44022</xdr:rowOff>
    </xdr:from>
    <xdr:to>
      <xdr:col>14</xdr:col>
      <xdr:colOff>54429</xdr:colOff>
      <xdr:row>55</xdr:row>
      <xdr:rowOff>17552</xdr:rowOff>
    </xdr:to>
    <xdr:graphicFrame macro="">
      <xdr:nvGraphicFramePr>
        <xdr:cNvPr id="3" name="Diagramm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27215</xdr:colOff>
      <xdr:row>57</xdr:row>
      <xdr:rowOff>23211</xdr:rowOff>
    </xdr:from>
    <xdr:to>
      <xdr:col>14</xdr:col>
      <xdr:colOff>40822</xdr:colOff>
      <xdr:row>86</xdr:row>
      <xdr:rowOff>160026</xdr:rowOff>
    </xdr:to>
    <xdr:graphicFrame macro="">
      <xdr:nvGraphicFramePr>
        <xdr:cNvPr id="4" name="Diagramm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50</xdr:row>
      <xdr:rowOff>35857</xdr:rowOff>
    </xdr:from>
    <xdr:to>
      <xdr:col>4</xdr:col>
      <xdr:colOff>0</xdr:colOff>
      <xdr:row>72</xdr:row>
      <xdr:rowOff>0</xdr:rowOff>
    </xdr:to>
    <xdr:graphicFrame macro="">
      <xdr:nvGraphicFramePr>
        <xdr:cNvPr id="6" name="Diagramm 5">
          <a:extLst>
            <a:ext uri="{FF2B5EF4-FFF2-40B4-BE49-F238E27FC236}">
              <a16:creationId xmlns:a16="http://schemas.microsoft.com/office/drawing/2014/main" id="{9311B93C-0631-484B-B3C2-2BD1A11EA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973636</xdr:colOff>
      <xdr:row>50</xdr:row>
      <xdr:rowOff>0</xdr:rowOff>
    </xdr:from>
    <xdr:to>
      <xdr:col>8</xdr:col>
      <xdr:colOff>0</xdr:colOff>
      <xdr:row>71</xdr:row>
      <xdr:rowOff>179293</xdr:rowOff>
    </xdr:to>
    <xdr:graphicFrame macro="">
      <xdr:nvGraphicFramePr>
        <xdr:cNvPr id="7" name="Diagramm 6">
          <a:extLst>
            <a:ext uri="{FF2B5EF4-FFF2-40B4-BE49-F238E27FC236}">
              <a16:creationId xmlns:a16="http://schemas.microsoft.com/office/drawing/2014/main" id="{65A7C339-2D5B-475F-9500-3DC2F1816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0.18597</cdr:x>
      <cdr:y>0.13473</cdr:y>
    </cdr:from>
    <cdr:to>
      <cdr:x>0.35107</cdr:x>
      <cdr:y>0.18298</cdr:y>
    </cdr:to>
    <cdr:sp macro="" textlink="">
      <cdr:nvSpPr>
        <cdr:cNvPr id="2" name="Textfeld 1">
          <a:extLst xmlns:a="http://schemas.openxmlformats.org/drawingml/2006/main">
            <a:ext uri="{FF2B5EF4-FFF2-40B4-BE49-F238E27FC236}">
              <a16:creationId xmlns:a16="http://schemas.microsoft.com/office/drawing/2014/main" id="{0B2A30D0-E479-4F26-8398-AC27F584736A}"/>
            </a:ext>
          </a:extLst>
        </cdr:cNvPr>
        <cdr:cNvSpPr txBox="1"/>
      </cdr:nvSpPr>
      <cdr:spPr>
        <a:xfrm xmlns:a="http://schemas.openxmlformats.org/drawingml/2006/main">
          <a:off x="842803" y="563124"/>
          <a:ext cx="748203" cy="20167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de-DE" sz="1000" b="1">
              <a:solidFill>
                <a:schemeClr val="tx1"/>
              </a:solidFill>
              <a:latin typeface="Arial" panose="020B0604020202020204" pitchFamily="34" charset="0"/>
              <a:cs typeface="Arial" panose="020B0604020202020204" pitchFamily="34" charset="0"/>
            </a:rPr>
            <a:t>53</a:t>
          </a:r>
          <a:r>
            <a:rPr lang="de-DE" sz="1000" b="1" baseline="0">
              <a:solidFill>
                <a:schemeClr val="tx1"/>
              </a:solidFill>
              <a:latin typeface="Arial" panose="020B0604020202020204" pitchFamily="34" charset="0"/>
              <a:cs typeface="Arial" panose="020B0604020202020204" pitchFamily="34" charset="0"/>
            </a:rPr>
            <a:t> 430</a:t>
          </a:r>
          <a:endParaRPr lang="de-DE" sz="1000" b="1">
            <a:solidFill>
              <a:schemeClr val="tx1"/>
            </a:solidFill>
            <a:latin typeface="Arial" panose="020B0604020202020204" pitchFamily="34" charset="0"/>
            <a:cs typeface="Arial" panose="020B06040202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60960</xdr:colOff>
      <xdr:row>0</xdr:row>
      <xdr:rowOff>43180</xdr:rowOff>
    </xdr:from>
    <xdr:to>
      <xdr:col>7</xdr:col>
      <xdr:colOff>960</xdr:colOff>
      <xdr:row>27</xdr:row>
      <xdr:rowOff>69730</xdr:rowOff>
    </xdr:to>
    <xdr:graphicFrame macro="">
      <xdr:nvGraphicFramePr>
        <xdr:cNvPr id="2" name="Diagramm 1">
          <a:extLst>
            <a:ext uri="{FF2B5EF4-FFF2-40B4-BE49-F238E27FC236}">
              <a16:creationId xmlns:a16="http://schemas.microsoft.com/office/drawing/2014/main" id="{26C6C028-30F7-4C18-B41E-901C9A9824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31750</xdr:colOff>
      <xdr:row>28</xdr:row>
      <xdr:rowOff>20320</xdr:rowOff>
    </xdr:from>
    <xdr:to>
      <xdr:col>6</xdr:col>
      <xdr:colOff>733750</xdr:colOff>
      <xdr:row>55</xdr:row>
      <xdr:rowOff>46870</xdr:rowOff>
    </xdr:to>
    <xdr:graphicFrame macro="">
      <xdr:nvGraphicFramePr>
        <xdr:cNvPr id="3" name="Diagramm 2">
          <a:extLst>
            <a:ext uri="{FF2B5EF4-FFF2-40B4-BE49-F238E27FC236}">
              <a16:creationId xmlns:a16="http://schemas.microsoft.com/office/drawing/2014/main" id="{01FEC620-18CF-4005-9DF2-FCE3B61E06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19049</xdr:colOff>
      <xdr:row>87</xdr:row>
      <xdr:rowOff>60960</xdr:rowOff>
    </xdr:from>
    <xdr:to>
      <xdr:col>12</xdr:col>
      <xdr:colOff>354105</xdr:colOff>
      <xdr:row>99</xdr:row>
      <xdr:rowOff>78441</xdr:rowOff>
    </xdr:to>
    <xdr:graphicFrame macro="">
      <xdr:nvGraphicFramePr>
        <xdr:cNvPr id="2" name="Diagramm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76744</xdr:colOff>
      <xdr:row>99</xdr:row>
      <xdr:rowOff>103414</xdr:rowOff>
    </xdr:from>
    <xdr:to>
      <xdr:col>12</xdr:col>
      <xdr:colOff>212111</xdr:colOff>
      <xdr:row>117</xdr:row>
      <xdr:rowOff>27214</xdr:rowOff>
    </xdr:to>
    <xdr:graphicFrame macro="">
      <xdr:nvGraphicFramePr>
        <xdr:cNvPr id="4" name="Diagramm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68580</xdr:colOff>
      <xdr:row>89</xdr:row>
      <xdr:rowOff>60960</xdr:rowOff>
    </xdr:from>
    <xdr:to>
      <xdr:col>12</xdr:col>
      <xdr:colOff>190500</xdr:colOff>
      <xdr:row>107</xdr:row>
      <xdr:rowOff>19050</xdr:rowOff>
    </xdr:to>
    <xdr:graphicFrame macro="">
      <xdr:nvGraphicFramePr>
        <xdr:cNvPr id="2" name="Diagramm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89</xdr:row>
      <xdr:rowOff>145676</xdr:rowOff>
    </xdr:from>
    <xdr:to>
      <xdr:col>10</xdr:col>
      <xdr:colOff>515470</xdr:colOff>
      <xdr:row>110</xdr:row>
      <xdr:rowOff>0</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84</xdr:row>
      <xdr:rowOff>0</xdr:rowOff>
    </xdr:from>
    <xdr:to>
      <xdr:col>5</xdr:col>
      <xdr:colOff>861060</xdr:colOff>
      <xdr:row>87</xdr:row>
      <xdr:rowOff>0</xdr:rowOff>
    </xdr:to>
    <xdr:sp macro="" textlink="">
      <xdr:nvSpPr>
        <xdr:cNvPr id="3" name="Text Box 1">
          <a:extLst>
            <a:ext uri="{FF2B5EF4-FFF2-40B4-BE49-F238E27FC236}">
              <a16:creationId xmlns:a16="http://schemas.microsoft.com/office/drawing/2014/main" id="{00000000-0008-0000-2100-000003000000}"/>
            </a:ext>
          </a:extLst>
        </xdr:cNvPr>
        <xdr:cNvSpPr txBox="1">
          <a:spLocks noChangeArrowheads="1"/>
        </xdr:cNvSpPr>
      </xdr:nvSpPr>
      <xdr:spPr bwMode="auto">
        <a:xfrm>
          <a:off x="0" y="14584680"/>
          <a:ext cx="5996940" cy="52578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Definitionen: Räume: ab 6 m², einschließlich Küchen. Die Zahlen wurden aufgrund der Angaben des Bauordnungsamtes zusammengestellt und können  von den amtl. Zahlen des Bay. Landesamtes für Statistik und Datenverarbeitung</a:t>
          </a:r>
          <a:r>
            <a:rPr lang="de-DE" sz="800" b="0" i="0" strike="noStrike" baseline="0">
              <a:solidFill>
                <a:srgbClr val="000000"/>
              </a:solidFill>
              <a:latin typeface="Arial"/>
              <a:cs typeface="Arial"/>
            </a:rPr>
            <a:t> </a:t>
          </a:r>
          <a:r>
            <a:rPr lang="de-DE" sz="800" b="0" i="0" strike="noStrike">
              <a:solidFill>
                <a:srgbClr val="000000"/>
              </a:solidFill>
              <a:latin typeface="Arial"/>
              <a:cs typeface="Arial"/>
            </a:rPr>
            <a:t>abweichen.  Negative Zahlen bedeuten Verlust von Wohnraum durch Umbau/Umnutzung.</a:t>
          </a:r>
        </a:p>
        <a:p>
          <a:pPr algn="l" rtl="0">
            <a:defRPr sz="1000"/>
          </a:pPr>
          <a:endParaRPr lang="de-DE" sz="800" b="0" i="0" strike="noStrike">
            <a:solidFill>
              <a:srgbClr val="000000"/>
            </a:solidFill>
            <a:latin typeface="Arial"/>
            <a:cs typeface="Aria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50</xdr:row>
      <xdr:rowOff>7620</xdr:rowOff>
    </xdr:from>
    <xdr:to>
      <xdr:col>4</xdr:col>
      <xdr:colOff>988736</xdr:colOff>
      <xdr:row>58</xdr:row>
      <xdr:rowOff>7620</xdr:rowOff>
    </xdr:to>
    <xdr:sp macro="" textlink="">
      <xdr:nvSpPr>
        <xdr:cNvPr id="2" name="Rectangle 1">
          <a:extLst>
            <a:ext uri="{FF2B5EF4-FFF2-40B4-BE49-F238E27FC236}">
              <a16:creationId xmlns:a16="http://schemas.microsoft.com/office/drawing/2014/main" id="{00000000-0008-0000-2700-000002000000}"/>
            </a:ext>
          </a:extLst>
        </xdr:cNvPr>
        <xdr:cNvSpPr>
          <a:spLocks noChangeArrowheads="1"/>
        </xdr:cNvSpPr>
      </xdr:nvSpPr>
      <xdr:spPr bwMode="auto">
        <a:xfrm>
          <a:off x="0" y="8801100"/>
          <a:ext cx="4242476" cy="124968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endParaRPr lang="de-DE" sz="400" b="0" i="0" strike="noStrike">
            <a:solidFill>
              <a:srgbClr val="000000"/>
            </a:solidFill>
            <a:latin typeface="Arial"/>
            <a:cs typeface="Arial"/>
          </a:endParaRPr>
        </a:p>
        <a:p>
          <a:pPr algn="l" rtl="0">
            <a:defRPr sz="1000"/>
          </a:pPr>
          <a:r>
            <a:rPr lang="de-DE" sz="800" b="0" i="0" strike="noStrike">
              <a:solidFill>
                <a:srgbClr val="000000"/>
              </a:solidFill>
              <a:latin typeface="Arial"/>
              <a:cs typeface="Arial"/>
            </a:rPr>
            <a:t>Die Bezeichnungen der amtlich benannten Ortsteile werden beim Bayerischen Landesamt für Statistik für ganz Bayern geführt. Die Ortsteile gehen laut einer Verordnung vom 14. Mai 1957 auf die im Amtlichen Ortsverzeichnis von Bayern des Jahres 1952 aufgeführten Orte zurück. Bei der Gliederung des Stadtgebietes in Stadtbezirke und statistische Unterbezirke (seit 1975) wurde weitgehend auf die amtlich benannten Ortsteile zurückgegriffen. Die heute ver-wendeten Grenzen der amtlich benannten Ortsteile und der Stadtbezirke/Unterbezirke sind jedoch aus verschiedenen Gründen nicht immer identisch. Vor allem die rasante Entwicklung der besiedelten Flächen im Stadtgebiet lässt ehemals sinnvolle historische Grenzen heute nicht mehr erkennen bzw. als nicht geeignet erscheinen.</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327660</xdr:colOff>
      <xdr:row>4</xdr:row>
      <xdr:rowOff>106680</xdr:rowOff>
    </xdr:from>
    <xdr:ext cx="5067300" cy="5722620"/>
    <xdr:sp macro="" textlink="">
      <xdr:nvSpPr>
        <xdr:cNvPr id="2" name="Textfeld 1">
          <a:extLst>
            <a:ext uri="{FF2B5EF4-FFF2-40B4-BE49-F238E27FC236}">
              <a16:creationId xmlns:a16="http://schemas.microsoft.com/office/drawing/2014/main" id="{00000000-0008-0000-2800-000002000000}"/>
            </a:ext>
          </a:extLst>
        </xdr:cNvPr>
        <xdr:cNvSpPr txBox="1"/>
      </xdr:nvSpPr>
      <xdr:spPr>
        <a:xfrm>
          <a:off x="327660" y="777240"/>
          <a:ext cx="5067300" cy="5722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DE" sz="1100"/>
        </a:p>
      </xdr:txBody>
    </xdr:sp>
    <xdr:clientData/>
  </xdr:oneCellAnchor>
  <xdr:oneCellAnchor>
    <xdr:from>
      <xdr:col>1</xdr:col>
      <xdr:colOff>723900</xdr:colOff>
      <xdr:row>10</xdr:row>
      <xdr:rowOff>68580</xdr:rowOff>
    </xdr:from>
    <xdr:ext cx="1935480" cy="2834640"/>
    <xdr:sp macro="" textlink="">
      <xdr:nvSpPr>
        <xdr:cNvPr id="3" name="Textfeld 2">
          <a:extLst>
            <a:ext uri="{FF2B5EF4-FFF2-40B4-BE49-F238E27FC236}">
              <a16:creationId xmlns:a16="http://schemas.microsoft.com/office/drawing/2014/main" id="{00000000-0008-0000-2800-000003000000}"/>
            </a:ext>
          </a:extLst>
        </xdr:cNvPr>
        <xdr:cNvSpPr txBox="1"/>
      </xdr:nvSpPr>
      <xdr:spPr>
        <a:xfrm>
          <a:off x="1516380" y="1744980"/>
          <a:ext cx="1935480" cy="2834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DE" sz="1100"/>
        </a:p>
      </xdr:txBody>
    </xdr:sp>
    <xdr:clientData/>
  </xdr:oneCellAnchor>
  <xdr:twoCellAnchor editAs="oneCell">
    <xdr:from>
      <xdr:col>0</xdr:col>
      <xdr:colOff>15240</xdr:colOff>
      <xdr:row>4</xdr:row>
      <xdr:rowOff>114296</xdr:rowOff>
    </xdr:from>
    <xdr:to>
      <xdr:col>6</xdr:col>
      <xdr:colOff>1764</xdr:colOff>
      <xdr:row>53</xdr:row>
      <xdr:rowOff>114300</xdr:rowOff>
    </xdr:to>
    <xdr:pic>
      <xdr:nvPicPr>
        <xdr:cNvPr id="5" name="Grafik 4">
          <a:extLst>
            <a:ext uri="{FF2B5EF4-FFF2-40B4-BE49-F238E27FC236}">
              <a16:creationId xmlns:a16="http://schemas.microsoft.com/office/drawing/2014/main" id="{00000000-0008-0000-28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14" b="681"/>
        <a:stretch/>
      </xdr:blipFill>
      <xdr:spPr>
        <a:xfrm rot="16200000">
          <a:off x="-1087192" y="1887288"/>
          <a:ext cx="8214364" cy="6009499"/>
        </a:xfrm>
        <a:prstGeom prst="rect">
          <a:avLst/>
        </a:prstGeom>
      </xdr:spPr>
    </xdr:pic>
    <xdr:clientData/>
  </xdr:twoCellAnchor>
  <xdr:twoCellAnchor>
    <xdr:from>
      <xdr:col>5</xdr:col>
      <xdr:colOff>1859280</xdr:colOff>
      <xdr:row>35</xdr:row>
      <xdr:rowOff>22860</xdr:rowOff>
    </xdr:from>
    <xdr:to>
      <xdr:col>5</xdr:col>
      <xdr:colOff>2004060</xdr:colOff>
      <xdr:row>40</xdr:row>
      <xdr:rowOff>99060</xdr:rowOff>
    </xdr:to>
    <xdr:sp macro="" textlink="">
      <xdr:nvSpPr>
        <xdr:cNvPr id="4" name="Rechteck 3">
          <a:extLst>
            <a:ext uri="{FF2B5EF4-FFF2-40B4-BE49-F238E27FC236}">
              <a16:creationId xmlns:a16="http://schemas.microsoft.com/office/drawing/2014/main" id="{00000000-0008-0000-2800-000004000000}"/>
            </a:ext>
          </a:extLst>
        </xdr:cNvPr>
        <xdr:cNvSpPr/>
      </xdr:nvSpPr>
      <xdr:spPr bwMode="auto">
        <a:xfrm>
          <a:off x="5821680" y="5890260"/>
          <a:ext cx="144780" cy="9144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0.56723</cdr:x>
      <cdr:y>0.12972</cdr:y>
    </cdr:from>
    <cdr:to>
      <cdr:x>0.69328</cdr:x>
      <cdr:y>0.42529</cdr:y>
    </cdr:to>
    <cdr:sp macro="" textlink="">
      <cdr:nvSpPr>
        <cdr:cNvPr id="2" name="Textfeld 1"/>
        <cdr:cNvSpPr txBox="1"/>
      </cdr:nvSpPr>
      <cdr:spPr>
        <a:xfrm xmlns:a="http://schemas.openxmlformats.org/drawingml/2006/main">
          <a:off x="4114800" y="601980"/>
          <a:ext cx="914400" cy="1371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196821</xdr:colOff>
      <xdr:row>87</xdr:row>
      <xdr:rowOff>0</xdr:rowOff>
    </xdr:from>
    <xdr:to>
      <xdr:col>11</xdr:col>
      <xdr:colOff>462643</xdr:colOff>
      <xdr:row>106</xdr:row>
      <xdr:rowOff>40822</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434340</xdr:colOff>
      <xdr:row>87</xdr:row>
      <xdr:rowOff>68580</xdr:rowOff>
    </xdr:from>
    <xdr:to>
      <xdr:col>12</xdr:col>
      <xdr:colOff>358140</xdr:colOff>
      <xdr:row>111</xdr:row>
      <xdr:rowOff>121920</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112</xdr:row>
      <xdr:rowOff>38100</xdr:rowOff>
    </xdr:from>
    <xdr:to>
      <xdr:col>13</xdr:col>
      <xdr:colOff>68580</xdr:colOff>
      <xdr:row>138</xdr:row>
      <xdr:rowOff>83820</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57</xdr:row>
      <xdr:rowOff>75078</xdr:rowOff>
    </xdr:from>
    <xdr:to>
      <xdr:col>8</xdr:col>
      <xdr:colOff>560294</xdr:colOff>
      <xdr:row>81</xdr:row>
      <xdr:rowOff>134470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11206</xdr:colOff>
      <xdr:row>86</xdr:row>
      <xdr:rowOff>135031</xdr:rowOff>
    </xdr:from>
    <xdr:to>
      <xdr:col>8</xdr:col>
      <xdr:colOff>571500</xdr:colOff>
      <xdr:row>113</xdr:row>
      <xdr:rowOff>1113</xdr:rowOff>
    </xdr:to>
    <xdr:graphicFrame macro="">
      <xdr:nvGraphicFramePr>
        <xdr:cNvPr id="3" name="Diagramm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268948</xdr:colOff>
      <xdr:row>1</xdr:row>
      <xdr:rowOff>17930</xdr:rowOff>
    </xdr:from>
    <xdr:to>
      <xdr:col>8</xdr:col>
      <xdr:colOff>414619</xdr:colOff>
      <xdr:row>25</xdr:row>
      <xdr:rowOff>56030</xdr:rowOff>
    </xdr:to>
    <xdr:graphicFrame macro="">
      <xdr:nvGraphicFramePr>
        <xdr:cNvPr id="2" name="Diagramm 1">
          <a:extLst>
            <a:ext uri="{FF2B5EF4-FFF2-40B4-BE49-F238E27FC236}">
              <a16:creationId xmlns:a16="http://schemas.microsoft.com/office/drawing/2014/main" id="{AFAFF202-2A3E-47EF-9F31-3AF2CCC22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493059</xdr:colOff>
      <xdr:row>25</xdr:row>
      <xdr:rowOff>134472</xdr:rowOff>
    </xdr:from>
    <xdr:to>
      <xdr:col>8</xdr:col>
      <xdr:colOff>302559</xdr:colOff>
      <xdr:row>50</xdr:row>
      <xdr:rowOff>1</xdr:rowOff>
    </xdr:to>
    <xdr:graphicFrame macro="">
      <xdr:nvGraphicFramePr>
        <xdr:cNvPr id="3" name="Diagramm 2">
          <a:extLst>
            <a:ext uri="{FF2B5EF4-FFF2-40B4-BE49-F238E27FC236}">
              <a16:creationId xmlns:a16="http://schemas.microsoft.com/office/drawing/2014/main" id="{30BD64BE-C886-464B-BE84-3CDE7E7FB3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92573</xdr:rowOff>
    </xdr:from>
    <xdr:to>
      <xdr:col>9</xdr:col>
      <xdr:colOff>181050</xdr:colOff>
      <xdr:row>53</xdr:row>
      <xdr:rowOff>80849</xdr:rowOff>
    </xdr:to>
    <xdr:grpSp>
      <xdr:nvGrpSpPr>
        <xdr:cNvPr id="4" name="Gruppieren 3">
          <a:extLst>
            <a:ext uri="{FF2B5EF4-FFF2-40B4-BE49-F238E27FC236}">
              <a16:creationId xmlns:a16="http://schemas.microsoft.com/office/drawing/2014/main" id="{867DAB30-1834-4794-887E-7024562F1A3D}"/>
            </a:ext>
          </a:extLst>
        </xdr:cNvPr>
        <xdr:cNvGrpSpPr/>
      </xdr:nvGrpSpPr>
      <xdr:grpSpPr>
        <a:xfrm>
          <a:off x="0" y="595227"/>
          <a:ext cx="7392320" cy="7791128"/>
          <a:chOff x="0" y="740273"/>
          <a:chExt cx="7039050" cy="8084526"/>
        </a:xfrm>
      </xdr:grpSpPr>
      <xdr:graphicFrame macro="">
        <xdr:nvGraphicFramePr>
          <xdr:cNvPr id="2" name="Diagramm 1">
            <a:extLst>
              <a:ext uri="{FF2B5EF4-FFF2-40B4-BE49-F238E27FC236}">
                <a16:creationId xmlns:a16="http://schemas.microsoft.com/office/drawing/2014/main" id="{E649C3EC-9BF8-421B-AF6E-05C6BDE37B60}"/>
              </a:ext>
            </a:extLst>
          </xdr:cNvPr>
          <xdr:cNvGraphicFramePr/>
        </xdr:nvGraphicFramePr>
        <xdr:xfrm>
          <a:off x="19050" y="740273"/>
          <a:ext cx="7020000" cy="38844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Diagramm 2">
            <a:extLst>
              <a:ext uri="{FF2B5EF4-FFF2-40B4-BE49-F238E27FC236}">
                <a16:creationId xmlns:a16="http://schemas.microsoft.com/office/drawing/2014/main" id="{26488AE2-EFA8-4CB0-92EC-69667F0FEEC0}"/>
              </a:ext>
            </a:extLst>
          </xdr:cNvPr>
          <xdr:cNvGraphicFramePr/>
        </xdr:nvGraphicFramePr>
        <xdr:xfrm>
          <a:off x="0" y="4619999"/>
          <a:ext cx="7020000" cy="42048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94"/>
  <sheetViews>
    <sheetView tabSelected="1" zoomScaleNormal="100" workbookViewId="0"/>
  </sheetViews>
  <sheetFormatPr baseColWidth="10" defaultColWidth="11.42578125" defaultRowHeight="12.75" x14ac:dyDescent="0.2"/>
  <cols>
    <col min="1" max="1" width="15.7109375" style="15" customWidth="1"/>
    <col min="2" max="2" width="15.5703125" style="15" customWidth="1"/>
    <col min="3" max="3" width="15.7109375" style="15" customWidth="1"/>
    <col min="4" max="4" width="13.42578125" style="15" customWidth="1"/>
    <col min="5" max="5" width="14" style="15" customWidth="1"/>
    <col min="6" max="6" width="13.140625" style="15" customWidth="1"/>
    <col min="7" max="16384" width="11.42578125" style="15"/>
  </cols>
  <sheetData>
    <row r="1" spans="1:10" ht="89.25" customHeight="1" x14ac:dyDescent="0.2">
      <c r="A1" s="713" t="s">
        <v>216</v>
      </c>
      <c r="B1" s="713"/>
      <c r="C1" s="713"/>
      <c r="D1" s="713"/>
      <c r="E1" s="713"/>
      <c r="F1" s="713"/>
      <c r="G1" s="586"/>
      <c r="I1" s="586"/>
      <c r="J1" s="586"/>
    </row>
    <row r="2" spans="1:10" ht="45" x14ac:dyDescent="0.6">
      <c r="A2" s="414"/>
      <c r="B2" s="414"/>
      <c r="C2" s="414"/>
      <c r="D2" s="414"/>
      <c r="E2" s="415"/>
      <c r="F2" s="416"/>
    </row>
    <row r="3" spans="1:10" ht="45" x14ac:dyDescent="0.6">
      <c r="A3" s="414"/>
      <c r="B3" s="414"/>
      <c r="C3" s="414"/>
      <c r="D3" s="414"/>
      <c r="E3" s="415"/>
      <c r="F3" s="416"/>
    </row>
    <row r="4" spans="1:10" ht="24" customHeight="1" x14ac:dyDescent="0.6">
      <c r="A4" s="417"/>
      <c r="B4" s="414"/>
      <c r="C4" s="414"/>
      <c r="D4" s="414"/>
      <c r="E4" s="417"/>
      <c r="F4" s="416"/>
    </row>
    <row r="5" spans="1:10" ht="24" customHeight="1" x14ac:dyDescent="0.6">
      <c r="A5" s="417"/>
      <c r="B5" s="418"/>
      <c r="C5" s="418"/>
      <c r="D5" s="418"/>
      <c r="E5" s="417"/>
      <c r="F5" s="416"/>
    </row>
    <row r="6" spans="1:10" ht="36" customHeight="1" x14ac:dyDescent="0.6">
      <c r="A6" s="417"/>
      <c r="B6" s="418"/>
      <c r="C6" s="418"/>
      <c r="D6" s="418"/>
      <c r="E6" s="417"/>
      <c r="F6" s="416"/>
      <c r="J6" s="586"/>
    </row>
    <row r="7" spans="1:10" ht="45" x14ac:dyDescent="0.2">
      <c r="A7" s="710" t="s">
        <v>479</v>
      </c>
      <c r="B7" s="711"/>
      <c r="C7" s="711"/>
      <c r="D7" s="711"/>
      <c r="E7" s="712"/>
      <c r="F7" s="712"/>
    </row>
    <row r="8" spans="1:10" ht="45" x14ac:dyDescent="0.6">
      <c r="A8" s="419"/>
      <c r="B8" s="418"/>
      <c r="C8" s="418"/>
      <c r="D8" s="418"/>
      <c r="E8" s="417"/>
      <c r="F8" s="416"/>
    </row>
    <row r="9" spans="1:10" x14ac:dyDescent="0.2">
      <c r="A9" s="414"/>
      <c r="B9" s="414"/>
      <c r="C9" s="414"/>
      <c r="D9" s="414"/>
      <c r="E9" s="414"/>
      <c r="F9" s="416"/>
    </row>
    <row r="10" spans="1:10" ht="18" x14ac:dyDescent="0.25">
      <c r="A10" s="714" t="s">
        <v>210</v>
      </c>
      <c r="B10" s="715"/>
      <c r="C10" s="715"/>
      <c r="D10" s="715"/>
      <c r="E10" s="715"/>
      <c r="F10" s="716"/>
    </row>
    <row r="11" spans="1:10" ht="18" x14ac:dyDescent="0.25">
      <c r="A11" s="715" t="s">
        <v>104</v>
      </c>
      <c r="B11" s="715"/>
      <c r="C11" s="715"/>
      <c r="D11" s="715"/>
      <c r="E11" s="715"/>
      <c r="F11" s="716"/>
    </row>
    <row r="12" spans="1:10" ht="18" x14ac:dyDescent="0.25">
      <c r="A12" s="715"/>
      <c r="B12" s="715"/>
      <c r="C12" s="715"/>
      <c r="D12" s="715"/>
      <c r="E12" s="715"/>
      <c r="F12" s="716"/>
    </row>
    <row r="13" spans="1:10" x14ac:dyDescent="0.2">
      <c r="A13" s="414"/>
      <c r="B13" s="414"/>
      <c r="C13" s="414"/>
      <c r="D13" s="414"/>
      <c r="E13" s="414"/>
      <c r="F13" s="416"/>
    </row>
    <row r="14" spans="1:10" x14ac:dyDescent="0.2">
      <c r="A14" s="414"/>
      <c r="B14" s="414"/>
      <c r="C14" s="414"/>
      <c r="D14" s="414"/>
      <c r="E14" s="414"/>
      <c r="F14" s="416"/>
    </row>
    <row r="15" spans="1:10" x14ac:dyDescent="0.2">
      <c r="A15" s="414"/>
      <c r="B15" s="414"/>
      <c r="C15" s="414"/>
      <c r="D15" s="414"/>
      <c r="E15" s="414"/>
      <c r="F15" s="416"/>
    </row>
    <row r="16" spans="1:10" x14ac:dyDescent="0.2">
      <c r="A16" s="414"/>
      <c r="B16" s="414"/>
      <c r="C16" s="414"/>
      <c r="D16" s="414"/>
      <c r="E16" s="414"/>
      <c r="F16" s="416"/>
    </row>
    <row r="17" spans="1:6" x14ac:dyDescent="0.2">
      <c r="A17" s="414"/>
      <c r="B17" s="414"/>
      <c r="C17" s="414"/>
      <c r="D17" s="414"/>
      <c r="E17" s="414"/>
      <c r="F17" s="416"/>
    </row>
    <row r="18" spans="1:6" x14ac:dyDescent="0.2">
      <c r="A18" s="414"/>
      <c r="B18" s="414"/>
      <c r="C18" s="414"/>
      <c r="D18" s="414"/>
      <c r="E18" s="414"/>
      <c r="F18" s="416"/>
    </row>
    <row r="19" spans="1:6" x14ac:dyDescent="0.2">
      <c r="A19" s="414"/>
      <c r="B19" s="414"/>
      <c r="C19" s="414"/>
      <c r="D19" s="414"/>
      <c r="E19" s="414"/>
      <c r="F19" s="416"/>
    </row>
    <row r="20" spans="1:6" x14ac:dyDescent="0.2">
      <c r="A20" s="414"/>
      <c r="B20" s="414"/>
      <c r="C20" s="414"/>
      <c r="D20" s="414"/>
      <c r="E20" s="414"/>
      <c r="F20" s="416"/>
    </row>
    <row r="21" spans="1:6" x14ac:dyDescent="0.2">
      <c r="A21" s="414"/>
      <c r="B21" s="414"/>
      <c r="C21" s="414"/>
      <c r="D21" s="414"/>
      <c r="E21" s="414"/>
      <c r="F21" s="416"/>
    </row>
    <row r="22" spans="1:6" x14ac:dyDescent="0.2">
      <c r="A22" s="414"/>
      <c r="B22" s="414"/>
      <c r="C22" s="414"/>
      <c r="D22" s="414"/>
      <c r="E22" s="414"/>
      <c r="F22" s="416"/>
    </row>
    <row r="23" spans="1:6" x14ac:dyDescent="0.2">
      <c r="A23" s="414"/>
      <c r="B23" s="414"/>
      <c r="C23" s="414"/>
      <c r="D23" s="414"/>
      <c r="E23" s="414"/>
      <c r="F23" s="416"/>
    </row>
    <row r="24" spans="1:6" x14ac:dyDescent="0.2">
      <c r="A24" s="414"/>
      <c r="B24" s="414"/>
      <c r="C24" s="414"/>
      <c r="D24" s="414"/>
      <c r="E24" s="414"/>
      <c r="F24" s="416"/>
    </row>
    <row r="25" spans="1:6" x14ac:dyDescent="0.2">
      <c r="A25" s="414"/>
      <c r="B25" s="414"/>
      <c r="C25" s="414"/>
      <c r="D25" s="414"/>
      <c r="E25" s="414"/>
      <c r="F25" s="416"/>
    </row>
    <row r="26" spans="1:6" x14ac:dyDescent="0.2">
      <c r="A26" s="414"/>
      <c r="B26" s="414"/>
      <c r="C26" s="414"/>
      <c r="D26" s="414"/>
      <c r="E26" s="414"/>
      <c r="F26" s="416"/>
    </row>
    <row r="27" spans="1:6" ht="50.25" customHeight="1" x14ac:dyDescent="0.2">
      <c r="A27" s="414"/>
      <c r="B27" s="414"/>
      <c r="C27" s="414"/>
      <c r="D27" s="414"/>
      <c r="E27" s="414"/>
      <c r="F27" s="416"/>
    </row>
    <row r="28" spans="1:6" x14ac:dyDescent="0.2">
      <c r="A28" s="717" t="s">
        <v>20</v>
      </c>
      <c r="B28" s="718"/>
      <c r="C28" s="718"/>
      <c r="D28" s="718"/>
      <c r="E28" s="718"/>
      <c r="F28" s="719"/>
    </row>
    <row r="29" spans="1:6" x14ac:dyDescent="0.2">
      <c r="A29" s="720" t="s">
        <v>340</v>
      </c>
      <c r="B29" s="718"/>
      <c r="C29" s="719"/>
      <c r="D29" s="719"/>
      <c r="E29" s="719"/>
      <c r="F29" s="719"/>
    </row>
    <row r="30" spans="1:6" x14ac:dyDescent="0.2">
      <c r="A30" s="720" t="s">
        <v>415</v>
      </c>
      <c r="B30" s="718"/>
      <c r="C30" s="719"/>
      <c r="D30" s="719"/>
      <c r="E30" s="719"/>
      <c r="F30" s="719"/>
    </row>
    <row r="31" spans="1:6" x14ac:dyDescent="0.2">
      <c r="A31" s="720" t="s">
        <v>335</v>
      </c>
      <c r="B31" s="721"/>
      <c r="C31" s="722"/>
      <c r="D31" s="722"/>
      <c r="E31" s="722"/>
      <c r="F31" s="722"/>
    </row>
    <row r="32" spans="1:6" x14ac:dyDescent="0.2">
      <c r="A32" s="720" t="s">
        <v>416</v>
      </c>
      <c r="B32" s="721"/>
      <c r="C32" s="722"/>
      <c r="D32" s="722"/>
      <c r="E32" s="722"/>
      <c r="F32" s="722"/>
    </row>
    <row r="33" spans="1:10" x14ac:dyDescent="0.2">
      <c r="A33" s="720" t="s">
        <v>212</v>
      </c>
      <c r="B33" s="721"/>
      <c r="C33" s="722"/>
      <c r="D33" s="722"/>
      <c r="E33" s="722"/>
      <c r="F33" s="722"/>
    </row>
    <row r="34" spans="1:10" x14ac:dyDescent="0.2">
      <c r="A34" s="717" t="s">
        <v>118</v>
      </c>
      <c r="B34" s="721"/>
      <c r="C34" s="722"/>
      <c r="D34" s="722"/>
      <c r="E34" s="722"/>
      <c r="F34" s="722"/>
    </row>
    <row r="35" spans="1:10" x14ac:dyDescent="0.2">
      <c r="A35" s="720" t="s">
        <v>211</v>
      </c>
      <c r="B35" s="718"/>
      <c r="C35" s="718"/>
      <c r="D35" s="718"/>
      <c r="E35" s="723"/>
      <c r="F35" s="724" t="s">
        <v>536</v>
      </c>
    </row>
    <row r="36" spans="1:10" x14ac:dyDescent="0.2">
      <c r="A36" s="416"/>
      <c r="B36" s="416"/>
      <c r="C36" s="416"/>
      <c r="D36" s="416"/>
      <c r="E36" s="416"/>
      <c r="F36" s="416"/>
      <c r="J36" s="737"/>
    </row>
    <row r="37" spans="1:10" x14ac:dyDescent="0.2">
      <c r="A37" s="416"/>
      <c r="B37" s="416"/>
      <c r="C37" s="416"/>
      <c r="D37" s="416"/>
      <c r="E37" s="416"/>
      <c r="F37" s="416"/>
    </row>
    <row r="38" spans="1:10" x14ac:dyDescent="0.2">
      <c r="A38" s="416"/>
      <c r="B38" s="416"/>
      <c r="C38" s="416"/>
      <c r="D38" s="416"/>
      <c r="E38" s="416"/>
      <c r="F38" s="416"/>
    </row>
    <row r="39" spans="1:10" x14ac:dyDescent="0.2">
      <c r="A39" s="416"/>
      <c r="B39" s="416"/>
      <c r="C39" s="416"/>
      <c r="D39" s="416"/>
      <c r="E39" s="416"/>
      <c r="F39" s="736"/>
    </row>
    <row r="40" spans="1:10" x14ac:dyDescent="0.2">
      <c r="A40" s="416"/>
      <c r="B40" s="416"/>
      <c r="C40" s="416"/>
      <c r="D40" s="416"/>
      <c r="E40" s="416"/>
      <c r="F40" s="416"/>
    </row>
    <row r="41" spans="1:10" x14ac:dyDescent="0.2">
      <c r="A41" s="416"/>
      <c r="B41" s="416"/>
      <c r="C41" s="416"/>
      <c r="D41" s="416"/>
      <c r="E41" s="416"/>
      <c r="F41" s="416"/>
    </row>
    <row r="42" spans="1:10" x14ac:dyDescent="0.2">
      <c r="A42" s="416"/>
      <c r="B42" s="416"/>
      <c r="C42" s="416"/>
      <c r="D42" s="416"/>
      <c r="E42" s="416"/>
      <c r="F42" s="416"/>
    </row>
    <row r="43" spans="1:10" x14ac:dyDescent="0.2">
      <c r="A43" s="416"/>
      <c r="B43" s="416"/>
      <c r="C43" s="416"/>
      <c r="D43" s="416"/>
      <c r="E43" s="416"/>
      <c r="F43" s="416"/>
    </row>
    <row r="44" spans="1:10" x14ac:dyDescent="0.2">
      <c r="A44" s="416"/>
      <c r="B44" s="416"/>
      <c r="C44" s="416"/>
      <c r="D44" s="416"/>
      <c r="E44" s="416"/>
      <c r="F44" s="416"/>
    </row>
    <row r="45" spans="1:10" x14ac:dyDescent="0.2">
      <c r="A45" s="416"/>
      <c r="B45" s="416"/>
      <c r="C45" s="416"/>
      <c r="D45" s="416"/>
      <c r="E45" s="416"/>
      <c r="F45" s="416"/>
    </row>
    <row r="46" spans="1:10" x14ac:dyDescent="0.2">
      <c r="A46" s="416"/>
      <c r="B46" s="416"/>
      <c r="C46" s="416"/>
      <c r="D46" s="416"/>
      <c r="E46" s="416"/>
      <c r="F46" s="416"/>
    </row>
    <row r="47" spans="1:10" x14ac:dyDescent="0.2">
      <c r="A47" s="416"/>
      <c r="B47" s="416"/>
      <c r="C47" s="416"/>
      <c r="D47" s="416"/>
      <c r="E47" s="416"/>
      <c r="F47" s="416"/>
    </row>
    <row r="48" spans="1:10" x14ac:dyDescent="0.2">
      <c r="A48" s="416"/>
      <c r="B48" s="416"/>
      <c r="C48" s="416"/>
      <c r="D48" s="416"/>
      <c r="E48" s="416"/>
      <c r="F48" s="416"/>
    </row>
    <row r="49" spans="1:6" x14ac:dyDescent="0.2">
      <c r="A49" s="416"/>
      <c r="B49" s="416"/>
      <c r="C49" s="416"/>
      <c r="D49" s="416"/>
      <c r="E49" s="416"/>
      <c r="F49" s="416"/>
    </row>
    <row r="50" spans="1:6" x14ac:dyDescent="0.2">
      <c r="A50" s="416"/>
      <c r="B50" s="416"/>
      <c r="C50" s="416"/>
      <c r="D50" s="416"/>
      <c r="E50" s="416"/>
      <c r="F50" s="416"/>
    </row>
    <row r="51" spans="1:6" x14ac:dyDescent="0.2">
      <c r="A51" s="416"/>
      <c r="B51" s="416"/>
      <c r="C51" s="416"/>
      <c r="D51" s="416"/>
      <c r="E51" s="416"/>
      <c r="F51" s="416"/>
    </row>
    <row r="52" spans="1:6" x14ac:dyDescent="0.2">
      <c r="A52" s="416"/>
      <c r="B52" s="416"/>
      <c r="C52" s="416"/>
      <c r="D52" s="416"/>
      <c r="E52" s="416"/>
      <c r="F52" s="416"/>
    </row>
    <row r="53" spans="1:6" x14ac:dyDescent="0.2">
      <c r="A53" s="416"/>
      <c r="B53" s="416"/>
      <c r="C53" s="416"/>
      <c r="D53" s="416"/>
      <c r="E53" s="416"/>
      <c r="F53" s="416"/>
    </row>
    <row r="54" spans="1:6" x14ac:dyDescent="0.2">
      <c r="A54" s="416"/>
      <c r="B54" s="416"/>
      <c r="C54" s="416"/>
      <c r="D54" s="416"/>
      <c r="E54" s="416"/>
      <c r="F54" s="416"/>
    </row>
    <row r="55" spans="1:6" x14ac:dyDescent="0.2">
      <c r="A55" s="416"/>
      <c r="B55" s="416"/>
      <c r="C55" s="416"/>
      <c r="D55" s="416"/>
      <c r="E55" s="416"/>
      <c r="F55" s="416"/>
    </row>
    <row r="56" spans="1:6" x14ac:dyDescent="0.2">
      <c r="A56" s="416"/>
      <c r="B56" s="416"/>
      <c r="C56" s="416"/>
      <c r="D56" s="416"/>
      <c r="E56" s="416"/>
      <c r="F56" s="416"/>
    </row>
    <row r="57" spans="1:6" x14ac:dyDescent="0.2">
      <c r="A57" s="416"/>
      <c r="B57" s="416"/>
      <c r="C57" s="416"/>
      <c r="D57" s="416"/>
      <c r="E57" s="416"/>
      <c r="F57" s="416"/>
    </row>
    <row r="58" spans="1:6" x14ac:dyDescent="0.2">
      <c r="A58" s="416"/>
      <c r="B58" s="416"/>
      <c r="C58" s="416"/>
      <c r="D58" s="416"/>
      <c r="E58" s="416"/>
      <c r="F58" s="416"/>
    </row>
    <row r="59" spans="1:6" x14ac:dyDescent="0.2">
      <c r="A59" s="416"/>
      <c r="B59" s="416"/>
      <c r="C59" s="416"/>
      <c r="D59" s="416"/>
      <c r="E59" s="416"/>
      <c r="F59" s="416"/>
    </row>
    <row r="60" spans="1:6" x14ac:dyDescent="0.2">
      <c r="A60" s="416"/>
      <c r="B60" s="416"/>
      <c r="C60" s="416"/>
      <c r="D60" s="416"/>
      <c r="E60" s="416"/>
      <c r="F60" s="416"/>
    </row>
    <row r="61" spans="1:6" x14ac:dyDescent="0.2">
      <c r="A61" s="414"/>
      <c r="B61" s="414"/>
      <c r="C61" s="416"/>
      <c r="D61" s="416"/>
      <c r="E61" s="416"/>
      <c r="F61" s="416"/>
    </row>
    <row r="62" spans="1:6" x14ac:dyDescent="0.2">
      <c r="A62" s="416"/>
      <c r="B62" s="416"/>
      <c r="C62" s="416"/>
      <c r="D62" s="416"/>
      <c r="E62" s="416"/>
      <c r="F62" s="416"/>
    </row>
    <row r="63" spans="1:6" x14ac:dyDescent="0.2">
      <c r="A63" s="416"/>
      <c r="B63" s="416"/>
      <c r="C63" s="416"/>
      <c r="D63" s="416"/>
      <c r="E63" s="416"/>
      <c r="F63" s="416"/>
    </row>
    <row r="64" spans="1:6" x14ac:dyDescent="0.2">
      <c r="A64" s="416"/>
      <c r="B64" s="416"/>
      <c r="C64" s="416"/>
      <c r="D64" s="416"/>
      <c r="E64" s="416"/>
      <c r="F64" s="416"/>
    </row>
    <row r="65" spans="1:6" x14ac:dyDescent="0.2">
      <c r="A65" s="416"/>
      <c r="B65" s="416"/>
      <c r="C65" s="416"/>
      <c r="D65" s="416"/>
      <c r="E65" s="416"/>
      <c r="F65" s="416"/>
    </row>
    <row r="66" spans="1:6" x14ac:dyDescent="0.2">
      <c r="A66" s="416"/>
      <c r="B66" s="416"/>
      <c r="C66" s="416"/>
      <c r="D66" s="416"/>
      <c r="E66" s="416"/>
      <c r="F66" s="416"/>
    </row>
    <row r="67" spans="1:6" x14ac:dyDescent="0.2">
      <c r="A67" s="416"/>
      <c r="B67" s="416"/>
      <c r="C67" s="416"/>
      <c r="D67" s="416"/>
      <c r="E67" s="416"/>
      <c r="F67" s="416"/>
    </row>
    <row r="68" spans="1:6" x14ac:dyDescent="0.2">
      <c r="A68" s="416"/>
      <c r="B68" s="416"/>
      <c r="C68" s="416"/>
      <c r="D68" s="416"/>
      <c r="E68" s="416"/>
      <c r="F68" s="416"/>
    </row>
    <row r="69" spans="1:6" x14ac:dyDescent="0.2">
      <c r="A69" s="416"/>
      <c r="B69" s="416"/>
      <c r="C69" s="416"/>
      <c r="D69" s="416"/>
      <c r="E69" s="416"/>
      <c r="F69" s="416"/>
    </row>
    <row r="70" spans="1:6" x14ac:dyDescent="0.2">
      <c r="A70" s="416"/>
      <c r="B70" s="416"/>
      <c r="C70" s="416"/>
      <c r="D70" s="416"/>
      <c r="E70" s="416"/>
      <c r="F70" s="416"/>
    </row>
    <row r="71" spans="1:6" x14ac:dyDescent="0.2">
      <c r="A71" s="416"/>
      <c r="B71" s="416"/>
      <c r="C71" s="416"/>
      <c r="D71" s="416"/>
      <c r="E71" s="416"/>
      <c r="F71" s="416"/>
    </row>
    <row r="72" spans="1:6" x14ac:dyDescent="0.2">
      <c r="A72" s="416"/>
      <c r="B72" s="416"/>
      <c r="C72" s="416"/>
      <c r="D72" s="416"/>
      <c r="E72" s="416"/>
      <c r="F72" s="416"/>
    </row>
    <row r="73" spans="1:6" x14ac:dyDescent="0.2">
      <c r="A73" s="416"/>
      <c r="B73" s="416"/>
      <c r="C73" s="416"/>
      <c r="D73" s="416"/>
      <c r="E73" s="416"/>
      <c r="F73" s="416"/>
    </row>
    <row r="74" spans="1:6" x14ac:dyDescent="0.2">
      <c r="A74" s="416"/>
      <c r="B74" s="416"/>
      <c r="C74" s="416"/>
      <c r="D74" s="416"/>
      <c r="E74" s="416"/>
      <c r="F74" s="416"/>
    </row>
    <row r="75" spans="1:6" x14ac:dyDescent="0.2">
      <c r="A75" s="416"/>
      <c r="B75" s="416"/>
      <c r="C75" s="416"/>
      <c r="D75" s="416"/>
      <c r="E75" s="416"/>
      <c r="F75" s="416"/>
    </row>
    <row r="76" spans="1:6" x14ac:dyDescent="0.2">
      <c r="A76" s="416"/>
      <c r="B76" s="416"/>
      <c r="C76" s="416"/>
      <c r="D76" s="416"/>
      <c r="E76" s="416"/>
      <c r="F76" s="416"/>
    </row>
    <row r="77" spans="1:6" x14ac:dyDescent="0.2">
      <c r="A77" s="416"/>
      <c r="B77" s="416"/>
      <c r="C77" s="416"/>
      <c r="D77" s="416"/>
      <c r="E77" s="416"/>
      <c r="F77" s="416"/>
    </row>
    <row r="78" spans="1:6" x14ac:dyDescent="0.2">
      <c r="A78" s="416"/>
      <c r="B78" s="416"/>
      <c r="C78" s="416"/>
      <c r="D78" s="416"/>
      <c r="E78" s="416"/>
      <c r="F78" s="416"/>
    </row>
    <row r="79" spans="1:6" x14ac:dyDescent="0.2">
      <c r="A79" s="416"/>
      <c r="B79" s="416"/>
      <c r="C79" s="416"/>
      <c r="D79" s="416"/>
      <c r="E79" s="416"/>
      <c r="F79" s="416"/>
    </row>
    <row r="80" spans="1:6" x14ac:dyDescent="0.2">
      <c r="A80" s="416"/>
      <c r="B80" s="416"/>
      <c r="C80" s="416"/>
      <c r="D80" s="416"/>
      <c r="E80" s="416"/>
      <c r="F80" s="416"/>
    </row>
    <row r="81" spans="1:6" x14ac:dyDescent="0.2">
      <c r="A81" s="416"/>
      <c r="B81" s="416"/>
      <c r="C81" s="416"/>
      <c r="D81" s="416"/>
      <c r="E81" s="416"/>
      <c r="F81" s="416"/>
    </row>
    <row r="82" spans="1:6" x14ac:dyDescent="0.2">
      <c r="A82" s="416"/>
      <c r="B82" s="416"/>
      <c r="C82" s="416"/>
      <c r="D82" s="416"/>
      <c r="E82" s="416"/>
      <c r="F82" s="416"/>
    </row>
    <row r="83" spans="1:6" x14ac:dyDescent="0.2">
      <c r="A83" s="416"/>
      <c r="B83" s="416"/>
      <c r="C83" s="416"/>
      <c r="D83" s="416"/>
      <c r="E83" s="416"/>
      <c r="F83" s="416"/>
    </row>
    <row r="84" spans="1:6" x14ac:dyDescent="0.2">
      <c r="A84" s="416"/>
      <c r="B84" s="416"/>
      <c r="C84" s="416"/>
      <c r="D84" s="416"/>
      <c r="E84" s="416"/>
      <c r="F84" s="416"/>
    </row>
    <row r="85" spans="1:6" x14ac:dyDescent="0.2">
      <c r="A85" s="416"/>
      <c r="B85" s="416"/>
      <c r="C85" s="416"/>
      <c r="D85" s="416"/>
      <c r="E85" s="416"/>
      <c r="F85" s="416"/>
    </row>
    <row r="86" spans="1:6" x14ac:dyDescent="0.2">
      <c r="A86" s="416"/>
      <c r="B86" s="416"/>
      <c r="C86" s="416"/>
      <c r="D86" s="416"/>
      <c r="E86" s="416"/>
      <c r="F86" s="416"/>
    </row>
    <row r="87" spans="1:6" x14ac:dyDescent="0.2">
      <c r="A87" s="416"/>
      <c r="B87" s="416"/>
      <c r="C87" s="416"/>
      <c r="D87" s="416"/>
      <c r="E87" s="416"/>
      <c r="F87" s="416"/>
    </row>
    <row r="88" spans="1:6" x14ac:dyDescent="0.2">
      <c r="A88" s="416"/>
      <c r="B88" s="416"/>
      <c r="C88" s="416"/>
      <c r="D88" s="416"/>
      <c r="E88" s="416"/>
      <c r="F88" s="416"/>
    </row>
    <row r="89" spans="1:6" x14ac:dyDescent="0.2">
      <c r="A89" s="416"/>
      <c r="B89" s="416"/>
      <c r="C89" s="416"/>
      <c r="D89" s="416"/>
      <c r="E89" s="416"/>
      <c r="F89" s="416"/>
    </row>
    <row r="90" spans="1:6" x14ac:dyDescent="0.2">
      <c r="A90" s="416"/>
      <c r="B90" s="416"/>
      <c r="C90" s="416"/>
      <c r="D90" s="416"/>
      <c r="E90" s="416"/>
      <c r="F90" s="416"/>
    </row>
    <row r="91" spans="1:6" x14ac:dyDescent="0.2">
      <c r="A91" s="416"/>
      <c r="B91" s="416"/>
      <c r="C91" s="416"/>
      <c r="D91" s="416"/>
      <c r="E91" s="416"/>
      <c r="F91" s="416"/>
    </row>
    <row r="92" spans="1:6" x14ac:dyDescent="0.2">
      <c r="A92" s="416"/>
      <c r="B92" s="416"/>
      <c r="C92" s="416"/>
      <c r="D92" s="416"/>
      <c r="E92" s="416"/>
      <c r="F92" s="416"/>
    </row>
    <row r="93" spans="1:6" x14ac:dyDescent="0.2">
      <c r="A93" s="416"/>
      <c r="B93" s="416"/>
      <c r="C93" s="416"/>
      <c r="D93" s="416"/>
      <c r="E93" s="416"/>
      <c r="F93" s="416"/>
    </row>
    <row r="94" spans="1:6" x14ac:dyDescent="0.2">
      <c r="A94" s="416"/>
      <c r="B94" s="416"/>
      <c r="C94" s="416"/>
      <c r="D94" s="416"/>
      <c r="E94" s="416"/>
      <c r="F94" s="416"/>
    </row>
  </sheetData>
  <pageMargins left="0.70866141732283472" right="0.70866141732283472" top="0.78740157480314965" bottom="0.78740157480314965" header="0.31496062992125984" footer="0.31496062992125984"/>
  <pageSetup paperSize="9" orientation="portrait" useFirstPageNumber="1" r:id="rId1"/>
  <headerFooter>
    <oddFooter xml:space="preserve">&amp;CSeite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D9F7E-75F3-4CCF-A298-404A9E22EB71}">
  <sheetPr>
    <tabColor rgb="FF92D050"/>
  </sheetPr>
  <dimension ref="A1:M52"/>
  <sheetViews>
    <sheetView topLeftCell="A7" workbookViewId="0">
      <selection sqref="A1:XFD1048576"/>
    </sheetView>
  </sheetViews>
  <sheetFormatPr baseColWidth="10" defaultRowHeight="12.75" x14ac:dyDescent="0.2"/>
  <sheetData>
    <row r="1" spans="1:13" x14ac:dyDescent="0.2">
      <c r="A1" s="1042" t="str">
        <f>CONCATENATE("Geburten und Sterbefälle nach Stadtbezirken im Jahr ",Bevölkerungsbewegung!A1)</f>
        <v>Geburten und Sterbefälle nach Stadtbezirken im Jahr 2022</v>
      </c>
      <c r="B1" s="992"/>
      <c r="C1" s="992"/>
      <c r="D1" s="992"/>
      <c r="E1" s="992"/>
      <c r="F1" s="992"/>
      <c r="G1" s="992"/>
      <c r="H1" s="992"/>
      <c r="I1" s="992"/>
      <c r="J1" s="992"/>
      <c r="K1" s="992"/>
      <c r="L1" s="992"/>
      <c r="M1" s="992"/>
    </row>
    <row r="2" spans="1:13" ht="14.25" x14ac:dyDescent="0.2">
      <c r="A2" s="989"/>
      <c r="B2" s="989"/>
      <c r="C2" s="989"/>
      <c r="D2" s="989"/>
      <c r="E2" s="989"/>
      <c r="F2" s="989"/>
      <c r="G2" s="989"/>
      <c r="H2" s="989"/>
      <c r="I2" s="989"/>
      <c r="J2" s="989"/>
      <c r="K2" s="989"/>
      <c r="L2" s="989"/>
      <c r="M2" s="989"/>
    </row>
    <row r="3" spans="1:13" ht="14.25" x14ac:dyDescent="0.2">
      <c r="A3" s="989"/>
      <c r="B3" s="989"/>
      <c r="C3" s="989"/>
      <c r="D3" s="989"/>
      <c r="E3" s="989"/>
      <c r="F3" s="989"/>
      <c r="G3" s="989"/>
      <c r="H3" s="989"/>
      <c r="I3" s="989"/>
      <c r="J3" s="989"/>
      <c r="K3" s="989"/>
      <c r="L3" s="989"/>
      <c r="M3" s="989"/>
    </row>
    <row r="4" spans="1:13" ht="14.25" x14ac:dyDescent="0.2">
      <c r="A4" s="989"/>
      <c r="B4" s="989"/>
      <c r="C4" s="989"/>
      <c r="D4" s="989"/>
      <c r="E4" s="989"/>
      <c r="F4" s="989"/>
      <c r="G4" s="989"/>
      <c r="H4" s="989"/>
      <c r="I4" s="989"/>
      <c r="J4" s="989"/>
      <c r="K4" s="989"/>
      <c r="L4" s="989"/>
      <c r="M4" s="989"/>
    </row>
    <row r="5" spans="1:13" ht="14.25" x14ac:dyDescent="0.2">
      <c r="A5" s="989"/>
      <c r="B5" s="989"/>
      <c r="C5" s="989"/>
      <c r="D5" s="989"/>
      <c r="E5" s="989"/>
      <c r="F5" s="989"/>
      <c r="G5" s="989"/>
      <c r="H5" s="989"/>
      <c r="I5" s="989"/>
      <c r="J5" s="989"/>
      <c r="K5" s="989"/>
      <c r="L5" s="989"/>
      <c r="M5" s="989"/>
    </row>
    <row r="6" spans="1:13" ht="14.25" x14ac:dyDescent="0.2">
      <c r="A6" s="989"/>
      <c r="B6" s="989"/>
      <c r="C6" s="989"/>
      <c r="D6" s="989"/>
      <c r="E6" s="989"/>
      <c r="F6" s="989"/>
      <c r="G6" s="989"/>
      <c r="H6" s="989"/>
      <c r="I6" s="989"/>
      <c r="J6" s="989"/>
      <c r="K6" s="989"/>
      <c r="L6" s="989"/>
      <c r="M6" s="989"/>
    </row>
    <row r="7" spans="1:13" ht="14.25" x14ac:dyDescent="0.2">
      <c r="A7" s="989"/>
      <c r="B7" s="989"/>
      <c r="C7" s="989"/>
      <c r="D7" s="989"/>
      <c r="E7" s="989"/>
      <c r="F7" s="989"/>
      <c r="G7" s="989"/>
      <c r="H7" s="989"/>
      <c r="I7" s="989"/>
      <c r="J7" s="989"/>
      <c r="K7" s="989"/>
      <c r="L7" s="989"/>
      <c r="M7" s="989"/>
    </row>
    <row r="8" spans="1:13" ht="14.25" x14ac:dyDescent="0.2">
      <c r="A8" s="989"/>
      <c r="B8" s="989"/>
      <c r="C8" s="989"/>
      <c r="D8" s="989"/>
      <c r="E8" s="989"/>
      <c r="F8" s="989"/>
      <c r="G8" s="989"/>
      <c r="H8" s="989"/>
      <c r="I8" s="989"/>
      <c r="J8" s="989"/>
      <c r="K8" s="989"/>
      <c r="L8" s="989"/>
      <c r="M8" s="989"/>
    </row>
    <row r="9" spans="1:13" ht="14.25" x14ac:dyDescent="0.2">
      <c r="A9" s="989"/>
      <c r="B9" s="989"/>
      <c r="C9" s="989"/>
      <c r="D9" s="989"/>
      <c r="E9" s="989"/>
      <c r="F9" s="989"/>
      <c r="G9" s="989"/>
      <c r="H9" s="989"/>
      <c r="I9" s="989"/>
      <c r="J9" s="989"/>
      <c r="K9" s="989"/>
      <c r="L9" s="989"/>
      <c r="M9" s="989"/>
    </row>
    <row r="10" spans="1:13" ht="14.25" x14ac:dyDescent="0.2">
      <c r="A10" s="989"/>
      <c r="B10" s="989"/>
      <c r="C10" s="989"/>
      <c r="D10" s="989"/>
      <c r="E10" s="989"/>
      <c r="F10" s="989"/>
      <c r="G10" s="989"/>
      <c r="H10" s="989"/>
      <c r="I10" s="989"/>
      <c r="J10" s="989"/>
      <c r="K10" s="989"/>
      <c r="L10" s="989"/>
      <c r="M10" s="989"/>
    </row>
    <row r="11" spans="1:13" ht="14.25" x14ac:dyDescent="0.2">
      <c r="A11" s="989"/>
      <c r="B11" s="989"/>
      <c r="C11" s="989"/>
      <c r="D11" s="989"/>
      <c r="E11" s="989"/>
      <c r="F11" s="989"/>
      <c r="G11" s="989"/>
      <c r="H11" s="989"/>
      <c r="I11" s="989"/>
      <c r="J11" s="989"/>
      <c r="K11" s="989"/>
      <c r="L11" s="989"/>
      <c r="M11" s="989"/>
    </row>
    <row r="12" spans="1:13" ht="14.25" x14ac:dyDescent="0.2">
      <c r="A12" s="989"/>
      <c r="B12" s="989"/>
      <c r="C12" s="989"/>
      <c r="D12" s="989"/>
      <c r="E12" s="989"/>
      <c r="F12" s="989"/>
      <c r="G12" s="989"/>
      <c r="H12" s="989"/>
      <c r="I12" s="989"/>
      <c r="J12" s="989"/>
      <c r="K12" s="989"/>
      <c r="L12" s="989"/>
      <c r="M12" s="989"/>
    </row>
    <row r="13" spans="1:13" ht="14.25" x14ac:dyDescent="0.2">
      <c r="A13" s="989"/>
      <c r="B13" s="989"/>
      <c r="C13" s="989"/>
      <c r="D13" s="989"/>
      <c r="E13" s="989"/>
      <c r="F13" s="989"/>
      <c r="G13" s="989"/>
      <c r="H13" s="989"/>
      <c r="I13" s="989"/>
      <c r="J13" s="989"/>
      <c r="K13" s="989"/>
      <c r="L13" s="989"/>
      <c r="M13" s="989"/>
    </row>
    <row r="14" spans="1:13" ht="14.25" x14ac:dyDescent="0.2">
      <c r="A14" s="989"/>
      <c r="B14" s="989"/>
      <c r="C14" s="989"/>
      <c r="D14" s="989"/>
      <c r="E14" s="989"/>
      <c r="F14" s="989"/>
      <c r="G14" s="989"/>
      <c r="H14" s="989"/>
      <c r="I14" s="989"/>
      <c r="J14" s="989"/>
      <c r="K14" s="989"/>
      <c r="L14" s="989"/>
      <c r="M14" s="989"/>
    </row>
    <row r="15" spans="1:13" ht="14.25" x14ac:dyDescent="0.2">
      <c r="A15" s="989"/>
      <c r="B15" s="989"/>
      <c r="C15" s="989"/>
      <c r="D15" s="989"/>
      <c r="E15" s="989"/>
      <c r="F15" s="989"/>
      <c r="G15" s="989"/>
      <c r="H15" s="989"/>
      <c r="I15" s="989"/>
      <c r="J15" s="989"/>
      <c r="K15" s="989"/>
      <c r="L15" s="989"/>
      <c r="M15" s="989"/>
    </row>
    <row r="16" spans="1:13" ht="14.25" x14ac:dyDescent="0.2">
      <c r="A16" s="989"/>
      <c r="B16" s="989"/>
      <c r="C16" s="989"/>
      <c r="D16" s="989"/>
      <c r="E16" s="989"/>
      <c r="F16" s="989"/>
      <c r="G16" s="989"/>
      <c r="H16" s="989"/>
      <c r="I16" s="989"/>
      <c r="J16" s="989"/>
      <c r="K16" s="989"/>
      <c r="L16" s="989"/>
      <c r="M16" s="989"/>
    </row>
    <row r="17" spans="1:13" ht="14.25" x14ac:dyDescent="0.2">
      <c r="A17" s="989"/>
      <c r="B17" s="989"/>
      <c r="C17" s="989"/>
      <c r="D17" s="989"/>
      <c r="E17" s="989"/>
      <c r="F17" s="989"/>
      <c r="G17" s="989"/>
      <c r="H17" s="989"/>
      <c r="I17" s="989"/>
      <c r="J17" s="989"/>
      <c r="K17" s="989"/>
      <c r="L17" s="989"/>
      <c r="M17" s="989"/>
    </row>
    <row r="18" spans="1:13" ht="14.25" x14ac:dyDescent="0.2">
      <c r="A18" s="989"/>
      <c r="B18" s="989"/>
      <c r="C18" s="989"/>
      <c r="D18" s="989"/>
      <c r="E18" s="989"/>
      <c r="F18" s="989"/>
      <c r="G18" s="989"/>
      <c r="H18" s="989"/>
      <c r="I18" s="989"/>
      <c r="J18" s="989"/>
      <c r="K18" s="989"/>
      <c r="L18" s="989"/>
      <c r="M18" s="989"/>
    </row>
    <row r="19" spans="1:13" ht="14.25" x14ac:dyDescent="0.2">
      <c r="A19" s="989"/>
      <c r="B19" s="989"/>
      <c r="C19" s="989"/>
      <c r="D19" s="989"/>
      <c r="E19" s="989"/>
      <c r="F19" s="989"/>
      <c r="G19" s="989"/>
      <c r="H19" s="989"/>
      <c r="I19" s="989"/>
      <c r="J19" s="989"/>
      <c r="K19" s="989"/>
      <c r="L19" s="989"/>
      <c r="M19" s="989"/>
    </row>
    <row r="20" spans="1:13" ht="14.25" x14ac:dyDescent="0.2">
      <c r="A20" s="989"/>
      <c r="B20" s="989"/>
      <c r="C20" s="989"/>
      <c r="D20" s="989"/>
      <c r="E20" s="989"/>
      <c r="F20" s="989"/>
      <c r="G20" s="989"/>
      <c r="H20" s="989"/>
      <c r="I20" s="989"/>
      <c r="J20" s="989"/>
      <c r="K20" s="989"/>
      <c r="L20" s="989"/>
      <c r="M20" s="989"/>
    </row>
    <row r="21" spans="1:13" ht="14.25" x14ac:dyDescent="0.2">
      <c r="A21" s="989"/>
      <c r="B21" s="989"/>
      <c r="C21" s="989"/>
      <c r="D21" s="989"/>
      <c r="E21" s="989"/>
      <c r="F21" s="989"/>
      <c r="G21" s="989"/>
      <c r="H21" s="989"/>
      <c r="I21" s="989"/>
      <c r="J21" s="989"/>
      <c r="K21" s="989"/>
      <c r="L21" s="989"/>
      <c r="M21" s="989"/>
    </row>
    <row r="22" spans="1:13" ht="14.25" x14ac:dyDescent="0.2">
      <c r="A22" s="989"/>
      <c r="B22" s="989"/>
      <c r="C22" s="989"/>
      <c r="D22" s="989"/>
      <c r="E22" s="989"/>
      <c r="F22" s="989"/>
      <c r="G22" s="989"/>
      <c r="H22" s="989"/>
      <c r="I22" s="989"/>
      <c r="J22" s="989"/>
      <c r="K22" s="989"/>
      <c r="L22" s="989"/>
      <c r="M22" s="989"/>
    </row>
    <row r="23" spans="1:13" ht="14.25" x14ac:dyDescent="0.2">
      <c r="A23" s="989"/>
      <c r="B23" s="989"/>
      <c r="C23" s="989"/>
      <c r="D23" s="989"/>
      <c r="E23" s="989"/>
      <c r="F23" s="989"/>
      <c r="G23" s="989"/>
      <c r="H23" s="989"/>
      <c r="I23" s="989"/>
      <c r="J23" s="989"/>
      <c r="K23" s="989"/>
      <c r="L23" s="989"/>
      <c r="M23" s="989"/>
    </row>
    <row r="24" spans="1:13" ht="14.25" x14ac:dyDescent="0.2">
      <c r="A24" s="989"/>
      <c r="B24" s="989"/>
      <c r="C24" s="989"/>
      <c r="D24" s="989"/>
      <c r="E24" s="989"/>
      <c r="F24" s="989"/>
      <c r="G24" s="989"/>
      <c r="H24" s="989"/>
      <c r="I24" s="989"/>
      <c r="J24" s="989"/>
      <c r="K24" s="989"/>
      <c r="L24" s="989"/>
      <c r="M24" s="989"/>
    </row>
    <row r="25" spans="1:13" ht="14.25" x14ac:dyDescent="0.2">
      <c r="A25" s="989"/>
      <c r="B25" s="989"/>
      <c r="C25" s="989"/>
      <c r="D25" s="989"/>
      <c r="E25" s="989"/>
      <c r="F25" s="989"/>
      <c r="G25" s="989"/>
      <c r="H25" s="989"/>
      <c r="I25" s="989"/>
      <c r="J25" s="989"/>
      <c r="K25" s="989"/>
      <c r="L25" s="989"/>
      <c r="M25" s="989"/>
    </row>
    <row r="26" spans="1:13" ht="14.25" x14ac:dyDescent="0.2">
      <c r="A26" s="1032" t="str">
        <f>CONCATENATE("Zu- und Wegzüge nach Stadtbezirken mit dem außerstädtischen Gebiet im Jahr ",Bevölkerungsbewegung!A1)</f>
        <v>Zu- und Wegzüge nach Stadtbezirken mit dem außerstädtischen Gebiet im Jahr 2022</v>
      </c>
      <c r="B26" s="989"/>
      <c r="C26" s="989"/>
      <c r="D26" s="989"/>
      <c r="E26" s="989"/>
      <c r="F26" s="989"/>
      <c r="G26" s="989"/>
      <c r="H26" s="989"/>
      <c r="I26" s="989"/>
      <c r="J26" s="989"/>
      <c r="K26" s="989"/>
      <c r="L26" s="989"/>
      <c r="M26" s="989"/>
    </row>
    <row r="27" spans="1:13" ht="14.25" x14ac:dyDescent="0.2">
      <c r="A27" s="989"/>
      <c r="B27" s="989"/>
      <c r="C27" s="989"/>
      <c r="D27" s="989"/>
      <c r="E27" s="989"/>
      <c r="F27" s="989"/>
      <c r="G27" s="989"/>
      <c r="H27" s="989"/>
      <c r="I27" s="989"/>
      <c r="J27" s="989"/>
      <c r="K27" s="989"/>
      <c r="L27" s="989"/>
      <c r="M27" s="989"/>
    </row>
    <row r="28" spans="1:13" ht="14.25" x14ac:dyDescent="0.2">
      <c r="A28" s="989"/>
      <c r="B28" s="989"/>
      <c r="C28" s="989"/>
      <c r="D28" s="989"/>
      <c r="E28" s="989"/>
      <c r="F28" s="989"/>
      <c r="G28" s="989"/>
      <c r="H28" s="989"/>
      <c r="I28" s="989"/>
      <c r="J28" s="989"/>
      <c r="K28" s="989"/>
      <c r="L28" s="989"/>
      <c r="M28" s="989"/>
    </row>
    <row r="29" spans="1:13" ht="14.25" x14ac:dyDescent="0.2">
      <c r="A29" s="989"/>
      <c r="B29" s="989"/>
      <c r="C29" s="989"/>
      <c r="D29" s="989"/>
      <c r="E29" s="989"/>
      <c r="F29" s="989"/>
      <c r="G29" s="989"/>
      <c r="H29" s="989"/>
      <c r="I29" s="989"/>
      <c r="J29" s="989"/>
      <c r="K29" s="989"/>
      <c r="L29" s="989"/>
      <c r="M29" s="994"/>
    </row>
    <row r="30" spans="1:13" ht="14.25" x14ac:dyDescent="0.2">
      <c r="A30" s="989"/>
      <c r="B30" s="989"/>
      <c r="C30" s="989"/>
      <c r="D30" s="989"/>
      <c r="E30" s="989"/>
      <c r="F30" s="989"/>
      <c r="G30" s="989"/>
      <c r="H30" s="989"/>
      <c r="I30" s="989"/>
      <c r="J30" s="989"/>
      <c r="K30" s="989"/>
      <c r="L30" s="989"/>
      <c r="M30" s="989"/>
    </row>
    <row r="31" spans="1:13" ht="14.25" x14ac:dyDescent="0.2">
      <c r="A31" s="989"/>
      <c r="B31" s="989"/>
      <c r="C31" s="989"/>
      <c r="D31" s="989"/>
      <c r="E31" s="989"/>
      <c r="F31" s="989"/>
      <c r="G31" s="989"/>
      <c r="H31" s="989"/>
      <c r="I31" s="989"/>
      <c r="J31" s="989"/>
      <c r="K31" s="989"/>
      <c r="L31" s="989"/>
      <c r="M31" s="989"/>
    </row>
    <row r="32" spans="1:13" ht="14.25" x14ac:dyDescent="0.2">
      <c r="A32" s="989"/>
      <c r="B32" s="989"/>
      <c r="C32" s="989"/>
      <c r="D32" s="989"/>
      <c r="E32" s="989"/>
      <c r="F32" s="989"/>
      <c r="G32" s="989"/>
      <c r="H32" s="989"/>
      <c r="I32" s="989"/>
      <c r="J32" s="989"/>
      <c r="K32" s="989"/>
      <c r="L32" s="989"/>
      <c r="M32" s="989"/>
    </row>
    <row r="33" spans="1:13" ht="14.25" x14ac:dyDescent="0.2">
      <c r="A33" s="989"/>
      <c r="B33" s="989"/>
      <c r="C33" s="989"/>
      <c r="D33" s="989"/>
      <c r="E33" s="989"/>
      <c r="F33" s="989"/>
      <c r="G33" s="989"/>
      <c r="H33" s="989"/>
      <c r="I33" s="989"/>
      <c r="J33" s="989"/>
      <c r="K33" s="989"/>
      <c r="L33" s="989"/>
      <c r="M33" s="989"/>
    </row>
    <row r="34" spans="1:13" ht="14.25" x14ac:dyDescent="0.2">
      <c r="A34" s="989"/>
      <c r="B34" s="989"/>
      <c r="C34" s="989"/>
      <c r="D34" s="989"/>
      <c r="E34" s="989"/>
      <c r="F34" s="989"/>
      <c r="G34" s="989"/>
      <c r="H34" s="989"/>
      <c r="I34" s="989"/>
      <c r="J34" s="989"/>
      <c r="K34" s="989"/>
      <c r="L34" s="989"/>
      <c r="M34" s="989"/>
    </row>
    <row r="35" spans="1:13" ht="14.25" x14ac:dyDescent="0.2">
      <c r="A35" s="989"/>
      <c r="B35" s="989"/>
      <c r="C35" s="989"/>
      <c r="D35" s="989"/>
      <c r="E35" s="989"/>
      <c r="F35" s="989"/>
      <c r="G35" s="989"/>
      <c r="H35" s="989"/>
      <c r="I35" s="989"/>
      <c r="J35" s="989"/>
      <c r="K35" s="989"/>
      <c r="L35" s="989"/>
      <c r="M35" s="993"/>
    </row>
    <row r="36" spans="1:13" ht="14.25" x14ac:dyDescent="0.2">
      <c r="A36" s="989"/>
      <c r="B36" s="989"/>
      <c r="C36" s="989"/>
      <c r="D36" s="989"/>
      <c r="E36" s="989"/>
      <c r="F36" s="989"/>
      <c r="G36" s="989"/>
      <c r="H36" s="989"/>
      <c r="I36" s="989"/>
      <c r="J36" s="989"/>
      <c r="K36" s="989"/>
      <c r="L36" s="989"/>
      <c r="M36" s="989"/>
    </row>
    <row r="37" spans="1:13" ht="14.25" x14ac:dyDescent="0.2">
      <c r="A37" s="989"/>
      <c r="B37" s="989"/>
      <c r="C37" s="989"/>
      <c r="D37" s="989"/>
      <c r="E37" s="989"/>
      <c r="F37" s="989"/>
      <c r="G37" s="989"/>
      <c r="H37" s="989"/>
      <c r="I37" s="989"/>
      <c r="J37" s="989"/>
      <c r="K37" s="989"/>
      <c r="L37" s="989"/>
      <c r="M37" s="989"/>
    </row>
    <row r="38" spans="1:13" ht="14.25" x14ac:dyDescent="0.2">
      <c r="A38" s="989"/>
      <c r="B38" s="989"/>
      <c r="C38" s="989"/>
      <c r="D38" s="989"/>
      <c r="E38" s="989"/>
      <c r="F38" s="989"/>
      <c r="G38" s="989"/>
      <c r="H38" s="989"/>
      <c r="I38" s="989"/>
      <c r="J38" s="989"/>
      <c r="K38" s="989"/>
      <c r="L38" s="989"/>
      <c r="M38" s="989"/>
    </row>
    <row r="39" spans="1:13" ht="14.25" x14ac:dyDescent="0.2">
      <c r="A39" s="989"/>
      <c r="B39" s="989"/>
      <c r="C39" s="989"/>
      <c r="D39" s="989"/>
      <c r="E39" s="989"/>
      <c r="F39" s="989"/>
      <c r="G39" s="989"/>
      <c r="H39" s="989"/>
      <c r="I39" s="989"/>
      <c r="J39" s="989"/>
      <c r="K39" s="989"/>
      <c r="L39" s="989"/>
      <c r="M39" s="989"/>
    </row>
    <row r="40" spans="1:13" ht="14.25" x14ac:dyDescent="0.2">
      <c r="A40" s="989"/>
      <c r="B40" s="989"/>
      <c r="C40" s="989"/>
      <c r="D40" s="989"/>
      <c r="E40" s="989"/>
      <c r="F40" s="989"/>
      <c r="G40" s="989"/>
      <c r="H40" s="989"/>
      <c r="I40" s="989"/>
      <c r="J40" s="989"/>
      <c r="K40" s="989"/>
      <c r="L40" s="989"/>
      <c r="M40" s="989"/>
    </row>
    <row r="41" spans="1:13" ht="14.25" x14ac:dyDescent="0.2">
      <c r="A41" s="989"/>
      <c r="B41" s="989"/>
      <c r="C41" s="989"/>
      <c r="D41" s="989"/>
      <c r="E41" s="989"/>
      <c r="F41" s="989"/>
      <c r="G41" s="989"/>
      <c r="H41" s="989"/>
      <c r="I41" s="989"/>
      <c r="J41" s="989"/>
      <c r="K41" s="989"/>
      <c r="L41" s="989"/>
      <c r="M41" s="989"/>
    </row>
    <row r="42" spans="1:13" ht="14.25" x14ac:dyDescent="0.2">
      <c r="A42" s="989"/>
      <c r="B42" s="989"/>
      <c r="C42" s="989"/>
      <c r="D42" s="989"/>
      <c r="E42" s="989"/>
      <c r="F42" s="989"/>
      <c r="G42" s="989"/>
      <c r="H42" s="989"/>
      <c r="I42" s="989"/>
      <c r="J42" s="989"/>
      <c r="K42" s="989"/>
      <c r="L42" s="989"/>
      <c r="M42" s="989"/>
    </row>
    <row r="43" spans="1:13" ht="14.25" x14ac:dyDescent="0.2">
      <c r="A43" s="989"/>
      <c r="B43" s="989"/>
      <c r="C43" s="989"/>
      <c r="D43" s="989"/>
      <c r="E43" s="989"/>
      <c r="F43" s="989"/>
      <c r="G43" s="989"/>
      <c r="H43" s="989"/>
      <c r="I43" s="989"/>
      <c r="J43" s="989"/>
      <c r="K43" s="989"/>
      <c r="L43" s="989"/>
      <c r="M43" s="989"/>
    </row>
    <row r="44" spans="1:13" ht="14.25" x14ac:dyDescent="0.2">
      <c r="A44" s="989"/>
      <c r="B44" s="989"/>
      <c r="C44" s="989"/>
      <c r="D44" s="989"/>
      <c r="E44" s="989"/>
      <c r="F44" s="989"/>
      <c r="G44" s="989"/>
      <c r="H44" s="989"/>
      <c r="I44" s="989"/>
      <c r="J44" s="989"/>
      <c r="K44" s="989"/>
      <c r="L44" s="989"/>
      <c r="M44" s="989"/>
    </row>
    <row r="45" spans="1:13" ht="14.25" x14ac:dyDescent="0.2">
      <c r="A45" s="989"/>
      <c r="B45" s="989"/>
      <c r="C45" s="989"/>
      <c r="D45" s="989"/>
      <c r="E45" s="989"/>
      <c r="F45" s="989"/>
      <c r="G45" s="989"/>
      <c r="H45" s="989"/>
      <c r="I45" s="989"/>
      <c r="J45" s="989"/>
      <c r="K45" s="989"/>
      <c r="L45" s="989"/>
      <c r="M45" s="989"/>
    </row>
    <row r="46" spans="1:13" ht="14.25" x14ac:dyDescent="0.2">
      <c r="A46" s="989"/>
      <c r="B46" s="989"/>
      <c r="C46" s="989"/>
      <c r="D46" s="989"/>
      <c r="E46" s="989"/>
      <c r="F46" s="989"/>
      <c r="G46" s="989"/>
      <c r="H46" s="989"/>
      <c r="I46" s="989"/>
      <c r="J46" s="989"/>
      <c r="K46" s="989"/>
      <c r="L46" s="989"/>
      <c r="M46" s="989"/>
    </row>
    <row r="47" spans="1:13" ht="14.25" x14ac:dyDescent="0.2">
      <c r="A47" s="989"/>
      <c r="B47" s="989"/>
      <c r="C47" s="989"/>
      <c r="D47" s="989"/>
      <c r="E47" s="989"/>
      <c r="F47" s="989"/>
      <c r="G47" s="989"/>
      <c r="H47" s="989"/>
      <c r="I47" s="989"/>
      <c r="J47" s="989"/>
      <c r="K47" s="989"/>
      <c r="L47" s="989"/>
      <c r="M47" s="989"/>
    </row>
    <row r="48" spans="1:13" ht="14.25" x14ac:dyDescent="0.2">
      <c r="A48" s="989"/>
      <c r="B48" s="989"/>
      <c r="C48" s="989"/>
      <c r="D48" s="989"/>
      <c r="E48" s="989"/>
      <c r="F48" s="989"/>
      <c r="G48" s="989"/>
      <c r="H48" s="989"/>
      <c r="I48" s="989"/>
      <c r="J48" s="989"/>
      <c r="K48" s="989"/>
      <c r="L48" s="989"/>
      <c r="M48" s="989"/>
    </row>
    <row r="49" spans="1:13" ht="14.25" x14ac:dyDescent="0.2">
      <c r="A49" s="989"/>
      <c r="B49" s="989"/>
      <c r="C49" s="989"/>
      <c r="D49" s="989"/>
      <c r="E49" s="989"/>
      <c r="F49" s="989"/>
      <c r="G49" s="989"/>
      <c r="H49" s="989"/>
      <c r="I49" s="989"/>
      <c r="J49" s="989"/>
      <c r="K49" s="989"/>
      <c r="L49" s="989"/>
      <c r="M49" s="989"/>
    </row>
    <row r="50" spans="1:13" ht="14.25" x14ac:dyDescent="0.2">
      <c r="A50" s="989"/>
      <c r="B50" s="989"/>
      <c r="C50" s="989"/>
      <c r="D50" s="989"/>
      <c r="E50" s="989"/>
      <c r="F50" s="989"/>
      <c r="G50" s="989"/>
      <c r="H50" s="989"/>
      <c r="I50" s="989"/>
      <c r="J50" s="989"/>
      <c r="K50" s="989"/>
      <c r="L50" s="989"/>
      <c r="M50" s="989"/>
    </row>
    <row r="51" spans="1:13" ht="14.25" x14ac:dyDescent="0.2">
      <c r="A51" s="989"/>
      <c r="B51" s="989"/>
      <c r="C51" s="989"/>
      <c r="D51" s="989"/>
      <c r="E51" s="989"/>
      <c r="F51" s="989"/>
      <c r="G51" s="989"/>
      <c r="H51" s="989"/>
      <c r="I51" s="989"/>
      <c r="J51" s="989"/>
      <c r="K51" s="989"/>
      <c r="L51" s="989"/>
      <c r="M51" s="989"/>
    </row>
    <row r="52" spans="1:13" ht="14.25" x14ac:dyDescent="0.2">
      <c r="A52" s="989"/>
      <c r="B52" s="989"/>
      <c r="C52" s="989"/>
      <c r="D52" s="989"/>
      <c r="E52" s="989"/>
      <c r="F52" s="989"/>
      <c r="G52" s="989"/>
      <c r="H52" s="989"/>
      <c r="I52" s="989"/>
      <c r="J52" s="989"/>
      <c r="K52" s="989"/>
      <c r="L52" s="989"/>
      <c r="M52" s="989"/>
    </row>
  </sheetData>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1F09-DF2C-4336-A36B-2E5A30BF9D53}">
  <sheetPr>
    <tabColor rgb="FF92D050"/>
  </sheetPr>
  <dimension ref="A1:J3"/>
  <sheetViews>
    <sheetView zoomScaleNormal="100" workbookViewId="0">
      <selection activeCell="A3" sqref="A3"/>
    </sheetView>
  </sheetViews>
  <sheetFormatPr baseColWidth="10" defaultRowHeight="12.75" x14ac:dyDescent="0.2"/>
  <cols>
    <col min="10" max="10" width="2.42578125" customWidth="1"/>
  </cols>
  <sheetData>
    <row r="1" spans="1:10" ht="15.75" x14ac:dyDescent="0.25">
      <c r="A1" s="1106" t="s">
        <v>484</v>
      </c>
      <c r="B1" s="53"/>
      <c r="C1" s="53"/>
      <c r="D1" s="53"/>
      <c r="E1" s="53"/>
      <c r="F1" s="53"/>
      <c r="G1" s="53"/>
      <c r="H1" s="53"/>
      <c r="I1" s="53"/>
      <c r="J1" s="53"/>
    </row>
    <row r="2" spans="1:10" x14ac:dyDescent="0.2">
      <c r="A2" s="1107" t="s">
        <v>442</v>
      </c>
      <c r="B2" s="53"/>
      <c r="C2" s="53"/>
      <c r="D2" s="53"/>
      <c r="E2" s="53"/>
      <c r="F2" s="53"/>
      <c r="G2" s="53"/>
      <c r="H2" s="53"/>
      <c r="I2" s="1045" t="str">
        <f>HYPERLINK("[Kleinräumige Statistik Daten Prototyp.xlsx]INHALT!A1","zum Inhaltsverzeichnis")</f>
        <v>zum Inhaltsverzeichnis</v>
      </c>
      <c r="J2" s="53"/>
    </row>
    <row r="3" spans="1:10" x14ac:dyDescent="0.2">
      <c r="A3" s="1108" t="s">
        <v>472</v>
      </c>
      <c r="B3" s="53"/>
      <c r="C3" s="53"/>
      <c r="D3" s="53"/>
      <c r="E3" s="53"/>
      <c r="F3" s="53"/>
      <c r="G3" s="53"/>
      <c r="H3" s="53"/>
      <c r="I3" s="53"/>
      <c r="J3" s="53"/>
    </row>
  </sheetData>
  <hyperlinks>
    <hyperlink ref="I2" location="INHALT!A1" display="INHALT!A1" xr:uid="{B2B66185-E901-4D48-A34C-AE88D68F6EAF}"/>
  </hyperlinks>
  <pageMargins left="0.7" right="0.7" top="0.78740157499999996" bottom="0.78740157499999996" header="0.3" footer="0.3"/>
  <pageSetup paperSize="9" scale="8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U106"/>
  <sheetViews>
    <sheetView zoomScaleNormal="100" workbookViewId="0">
      <pane xSplit="2" ySplit="7" topLeftCell="C8" activePane="bottomRight" state="frozen"/>
      <selection activeCell="A80" sqref="A80:XFD80"/>
      <selection pane="topRight" activeCell="A80" sqref="A80:XFD80"/>
      <selection pane="bottomLeft" activeCell="A80" sqref="A80:XFD80"/>
      <selection pane="bottomRight" activeCell="R44" sqref="R44"/>
    </sheetView>
  </sheetViews>
  <sheetFormatPr baseColWidth="10" defaultColWidth="11.42578125" defaultRowHeight="12.75" x14ac:dyDescent="0.2"/>
  <cols>
    <col min="1" max="1" width="5.42578125" style="24" customWidth="1"/>
    <col min="2" max="2" width="25.140625" style="50" customWidth="1"/>
    <col min="3" max="3" width="7.7109375" style="24" customWidth="1"/>
    <col min="4" max="4" width="6.5703125" style="24" customWidth="1"/>
    <col min="5" max="6" width="6.7109375" style="24" customWidth="1"/>
    <col min="7" max="7" width="6.42578125" style="24" customWidth="1"/>
    <col min="8" max="8" width="6.5703125" style="24" customWidth="1"/>
    <col min="9" max="10" width="6.85546875" style="24" customWidth="1"/>
    <col min="11" max="11" width="7.7109375" style="24" customWidth="1"/>
    <col min="12" max="12" width="7" style="24" customWidth="1"/>
    <col min="13" max="13" width="6.7109375" style="24" customWidth="1"/>
    <col min="14" max="14" width="7" style="24" customWidth="1"/>
    <col min="15" max="15" width="6.7109375" style="24" customWidth="1"/>
    <col min="16" max="16" width="6.85546875" style="24" customWidth="1"/>
    <col min="17" max="17" width="6.28515625" style="24" customWidth="1"/>
    <col min="18" max="18" width="11.42578125" style="24" customWidth="1"/>
    <col min="19" max="16384" width="11.42578125" style="24"/>
  </cols>
  <sheetData>
    <row r="1" spans="1:21" ht="3.75" customHeight="1" x14ac:dyDescent="0.2">
      <c r="A1" s="1031">
        <v>44926</v>
      </c>
      <c r="B1" s="90"/>
      <c r="C1" s="56"/>
      <c r="D1" s="56"/>
      <c r="E1" s="56"/>
      <c r="F1" s="56"/>
      <c r="G1" s="56"/>
      <c r="H1" s="56"/>
      <c r="I1" s="56"/>
      <c r="J1" s="56"/>
      <c r="K1" s="56"/>
      <c r="L1" s="56"/>
      <c r="M1" s="56"/>
      <c r="N1" s="56"/>
      <c r="O1" s="56"/>
      <c r="P1" s="56"/>
      <c r="Q1" s="56"/>
      <c r="R1" s="92"/>
      <c r="S1" s="92"/>
    </row>
    <row r="2" spans="1:21" ht="13.9" customHeight="1" x14ac:dyDescent="0.25">
      <c r="A2" s="54" t="s">
        <v>485</v>
      </c>
      <c r="B2" s="90"/>
      <c r="C2" s="56"/>
      <c r="D2" s="56"/>
      <c r="E2" s="56"/>
      <c r="F2" s="56"/>
      <c r="G2" s="56"/>
      <c r="H2" s="56"/>
      <c r="I2" s="56"/>
      <c r="J2" s="56"/>
      <c r="K2" s="56"/>
      <c r="L2" s="56"/>
      <c r="M2" s="56"/>
      <c r="N2" s="56"/>
      <c r="O2" s="56"/>
      <c r="P2" s="56"/>
      <c r="Q2" s="1045" t="s">
        <v>476</v>
      </c>
      <c r="R2" s="92"/>
      <c r="S2" s="92"/>
    </row>
    <row r="3" spans="1:21" ht="9.75" customHeight="1" x14ac:dyDescent="0.2">
      <c r="A3" s="56" t="s">
        <v>1</v>
      </c>
      <c r="B3" s="90"/>
      <c r="C3" s="56"/>
      <c r="D3" s="91"/>
      <c r="E3" s="91"/>
      <c r="F3" s="91"/>
      <c r="G3" s="91"/>
      <c r="H3" s="91"/>
      <c r="I3" s="91"/>
      <c r="J3" s="91"/>
      <c r="K3" s="91"/>
      <c r="L3" s="91"/>
      <c r="M3" s="91"/>
      <c r="N3" s="91"/>
      <c r="O3" s="91"/>
      <c r="P3" s="91"/>
      <c r="Q3" s="66" t="s">
        <v>473</v>
      </c>
      <c r="R3" s="92"/>
      <c r="S3" s="92"/>
    </row>
    <row r="4" spans="1:21" ht="1.1499999999999999" hidden="1" customHeight="1" x14ac:dyDescent="0.2">
      <c r="A4" s="56"/>
      <c r="B4" s="90"/>
      <c r="C4" s="56"/>
      <c r="D4" s="91"/>
      <c r="E4" s="91"/>
      <c r="F4" s="91"/>
      <c r="G4" s="91"/>
      <c r="H4" s="91"/>
      <c r="I4" s="91"/>
      <c r="J4" s="91"/>
      <c r="K4" s="91"/>
      <c r="L4" s="91"/>
      <c r="M4" s="91"/>
      <c r="N4" s="91"/>
      <c r="O4" s="91"/>
      <c r="P4" s="91"/>
      <c r="Q4" s="56"/>
      <c r="R4" s="92"/>
      <c r="S4" s="92"/>
    </row>
    <row r="5" spans="1:21" ht="16.899999999999999" customHeight="1" x14ac:dyDescent="0.2">
      <c r="A5" s="111" t="s">
        <v>201</v>
      </c>
      <c r="B5" s="134" t="s">
        <v>170</v>
      </c>
      <c r="C5" s="135" t="s">
        <v>231</v>
      </c>
      <c r="D5" s="146"/>
      <c r="E5" s="146"/>
      <c r="F5" s="146"/>
      <c r="G5" s="146"/>
      <c r="H5" s="146"/>
      <c r="I5" s="146"/>
      <c r="J5" s="147"/>
      <c r="K5" s="145"/>
      <c r="L5" s="146"/>
      <c r="M5" s="146"/>
      <c r="N5" s="146"/>
      <c r="O5" s="146"/>
      <c r="P5" s="146"/>
      <c r="Q5" s="156" t="s">
        <v>201</v>
      </c>
      <c r="R5" s="92"/>
      <c r="S5" s="92"/>
    </row>
    <row r="6" spans="1:21" s="28" customFormat="1" ht="27.6" customHeight="1" x14ac:dyDescent="0.2">
      <c r="A6" s="155" t="s">
        <v>202</v>
      </c>
      <c r="B6" s="154" t="s">
        <v>172</v>
      </c>
      <c r="C6" s="118" t="s">
        <v>227</v>
      </c>
      <c r="D6" s="119" t="s">
        <v>353</v>
      </c>
      <c r="E6" s="119" t="s">
        <v>354</v>
      </c>
      <c r="F6" s="119" t="s">
        <v>355</v>
      </c>
      <c r="G6" s="119" t="s">
        <v>356</v>
      </c>
      <c r="H6" s="119" t="s">
        <v>357</v>
      </c>
      <c r="I6" s="119" t="s">
        <v>358</v>
      </c>
      <c r="J6" s="119" t="s">
        <v>359</v>
      </c>
      <c r="K6" s="119" t="s">
        <v>360</v>
      </c>
      <c r="L6" s="119" t="s">
        <v>361</v>
      </c>
      <c r="M6" s="119" t="s">
        <v>362</v>
      </c>
      <c r="N6" s="119" t="s">
        <v>363</v>
      </c>
      <c r="O6" s="119" t="s">
        <v>112</v>
      </c>
      <c r="P6" s="119" t="s">
        <v>364</v>
      </c>
      <c r="Q6" s="157" t="s">
        <v>202</v>
      </c>
      <c r="R6" s="158"/>
      <c r="S6" s="158"/>
    </row>
    <row r="7" spans="1:21" s="28" customFormat="1" x14ac:dyDescent="0.2">
      <c r="A7" s="150"/>
      <c r="B7" s="149"/>
      <c r="C7" s="105" t="s">
        <v>223</v>
      </c>
      <c r="D7" s="104" t="s">
        <v>223</v>
      </c>
      <c r="E7" s="104" t="s">
        <v>223</v>
      </c>
      <c r="F7" s="104" t="s">
        <v>223</v>
      </c>
      <c r="G7" s="104" t="s">
        <v>223</v>
      </c>
      <c r="H7" s="104" t="s">
        <v>223</v>
      </c>
      <c r="I7" s="104" t="s">
        <v>223</v>
      </c>
      <c r="J7" s="104" t="s">
        <v>223</v>
      </c>
      <c r="K7" s="104" t="s">
        <v>223</v>
      </c>
      <c r="L7" s="104" t="s">
        <v>223</v>
      </c>
      <c r="M7" s="104" t="s">
        <v>223</v>
      </c>
      <c r="N7" s="104" t="s">
        <v>223</v>
      </c>
      <c r="O7" s="104" t="s">
        <v>223</v>
      </c>
      <c r="P7" s="104" t="s">
        <v>223</v>
      </c>
      <c r="Q7" s="148"/>
      <c r="R7" s="158"/>
      <c r="S7" s="158"/>
    </row>
    <row r="8" spans="1:21" s="28" customFormat="1" ht="1.9" customHeight="1" x14ac:dyDescent="0.2">
      <c r="A8" s="68"/>
      <c r="B8" s="98"/>
      <c r="C8" s="68"/>
      <c r="D8" s="68"/>
      <c r="E8" s="68"/>
      <c r="F8" s="68"/>
      <c r="G8" s="68"/>
      <c r="H8" s="68"/>
      <c r="I8" s="68"/>
      <c r="J8" s="68"/>
      <c r="K8" s="68"/>
      <c r="L8" s="68"/>
      <c r="M8" s="68"/>
      <c r="N8" s="68"/>
      <c r="O8" s="68"/>
      <c r="P8" s="68"/>
      <c r="Q8" s="68"/>
      <c r="R8" s="158"/>
      <c r="S8" s="158"/>
    </row>
    <row r="9" spans="1:21" s="29" customFormat="1" ht="12.6" customHeight="1" x14ac:dyDescent="0.2">
      <c r="A9" s="87">
        <v>10</v>
      </c>
      <c r="B9" s="101" t="s">
        <v>37</v>
      </c>
      <c r="C9" s="838">
        <v>585</v>
      </c>
      <c r="D9" s="752">
        <v>20</v>
      </c>
      <c r="E9" s="752">
        <v>15</v>
      </c>
      <c r="F9" s="752">
        <v>20</v>
      </c>
      <c r="G9" s="752">
        <v>15</v>
      </c>
      <c r="H9" s="752">
        <v>10</v>
      </c>
      <c r="I9" s="752">
        <v>35</v>
      </c>
      <c r="J9" s="752">
        <v>65</v>
      </c>
      <c r="K9" s="752">
        <v>165</v>
      </c>
      <c r="L9" s="752">
        <v>120</v>
      </c>
      <c r="M9" s="752">
        <v>35</v>
      </c>
      <c r="N9" s="752">
        <v>50</v>
      </c>
      <c r="O9" s="752">
        <v>30</v>
      </c>
      <c r="P9" s="752">
        <v>10</v>
      </c>
      <c r="Q9" s="912">
        <v>10</v>
      </c>
      <c r="R9" s="159"/>
      <c r="S9" s="797"/>
      <c r="T9" s="747"/>
      <c r="U9" s="747"/>
    </row>
    <row r="10" spans="1:21" s="29" customFormat="1" ht="11.45" customHeight="1" x14ac:dyDescent="0.2">
      <c r="A10" s="87">
        <v>11</v>
      </c>
      <c r="B10" s="101" t="s">
        <v>38</v>
      </c>
      <c r="C10" s="838">
        <v>1285</v>
      </c>
      <c r="D10" s="752">
        <v>25</v>
      </c>
      <c r="E10" s="752">
        <v>15</v>
      </c>
      <c r="F10" s="752">
        <v>25</v>
      </c>
      <c r="G10" s="752">
        <v>25</v>
      </c>
      <c r="H10" s="752">
        <v>25</v>
      </c>
      <c r="I10" s="752">
        <v>235</v>
      </c>
      <c r="J10" s="752">
        <v>230</v>
      </c>
      <c r="K10" s="752">
        <v>300</v>
      </c>
      <c r="L10" s="752">
        <v>160</v>
      </c>
      <c r="M10" s="752">
        <v>35</v>
      </c>
      <c r="N10" s="752">
        <v>80</v>
      </c>
      <c r="O10" s="752">
        <v>60</v>
      </c>
      <c r="P10" s="752">
        <v>70</v>
      </c>
      <c r="Q10" s="912">
        <v>11</v>
      </c>
      <c r="R10" s="159"/>
      <c r="S10" s="797"/>
      <c r="T10" s="747"/>
      <c r="U10" s="747"/>
    </row>
    <row r="11" spans="1:21" s="29" customFormat="1" ht="11.45" customHeight="1" x14ac:dyDescent="0.2">
      <c r="A11" s="87">
        <v>12</v>
      </c>
      <c r="B11" s="101" t="s">
        <v>90</v>
      </c>
      <c r="C11" s="838">
        <v>2440</v>
      </c>
      <c r="D11" s="752">
        <v>75</v>
      </c>
      <c r="E11" s="752">
        <v>55</v>
      </c>
      <c r="F11" s="752">
        <v>55</v>
      </c>
      <c r="G11" s="752">
        <v>60</v>
      </c>
      <c r="H11" s="752">
        <v>30</v>
      </c>
      <c r="I11" s="752">
        <v>230</v>
      </c>
      <c r="J11" s="752">
        <v>335</v>
      </c>
      <c r="K11" s="752">
        <v>740</v>
      </c>
      <c r="L11" s="752">
        <v>345</v>
      </c>
      <c r="M11" s="752">
        <v>105</v>
      </c>
      <c r="N11" s="752">
        <v>115</v>
      </c>
      <c r="O11" s="752">
        <v>165</v>
      </c>
      <c r="P11" s="752">
        <v>130</v>
      </c>
      <c r="Q11" s="912">
        <v>12</v>
      </c>
      <c r="R11" s="159"/>
      <c r="S11" s="797"/>
      <c r="T11" s="747"/>
      <c r="U11" s="747"/>
    </row>
    <row r="12" spans="1:21" s="29" customFormat="1" ht="11.45" customHeight="1" x14ac:dyDescent="0.2">
      <c r="A12" s="87">
        <v>13</v>
      </c>
      <c r="B12" s="101" t="s">
        <v>39</v>
      </c>
      <c r="C12" s="838">
        <v>360</v>
      </c>
      <c r="D12" s="752">
        <v>10</v>
      </c>
      <c r="E12" s="752">
        <v>10</v>
      </c>
      <c r="F12" s="752">
        <v>5</v>
      </c>
      <c r="G12" s="752">
        <v>5</v>
      </c>
      <c r="H12" s="752">
        <v>10</v>
      </c>
      <c r="I12" s="752">
        <v>40</v>
      </c>
      <c r="J12" s="752">
        <v>50</v>
      </c>
      <c r="K12" s="752">
        <v>110</v>
      </c>
      <c r="L12" s="752">
        <v>55</v>
      </c>
      <c r="M12" s="752">
        <v>15</v>
      </c>
      <c r="N12" s="752">
        <v>25</v>
      </c>
      <c r="O12" s="752">
        <v>20</v>
      </c>
      <c r="P12" s="752">
        <v>5</v>
      </c>
      <c r="Q12" s="912">
        <v>13</v>
      </c>
      <c r="R12" s="159"/>
      <c r="S12" s="797"/>
      <c r="T12" s="747"/>
      <c r="U12" s="747"/>
    </row>
    <row r="13" spans="1:21" s="29" customFormat="1" ht="10.9" customHeight="1" x14ac:dyDescent="0.2">
      <c r="A13" s="87">
        <v>14</v>
      </c>
      <c r="B13" s="101" t="s">
        <v>40</v>
      </c>
      <c r="C13" s="838">
        <v>2690</v>
      </c>
      <c r="D13" s="752">
        <v>65</v>
      </c>
      <c r="E13" s="752">
        <v>50</v>
      </c>
      <c r="F13" s="752">
        <v>60</v>
      </c>
      <c r="G13" s="752">
        <v>55</v>
      </c>
      <c r="H13" s="752">
        <v>35</v>
      </c>
      <c r="I13" s="752">
        <v>360</v>
      </c>
      <c r="J13" s="752">
        <v>400</v>
      </c>
      <c r="K13" s="752">
        <v>835</v>
      </c>
      <c r="L13" s="752">
        <v>425</v>
      </c>
      <c r="M13" s="752">
        <v>120</v>
      </c>
      <c r="N13" s="752">
        <v>145</v>
      </c>
      <c r="O13" s="752">
        <v>85</v>
      </c>
      <c r="P13" s="752">
        <v>50</v>
      </c>
      <c r="Q13" s="912">
        <v>14</v>
      </c>
      <c r="R13" s="159"/>
      <c r="S13" s="797"/>
      <c r="T13" s="747"/>
      <c r="U13" s="747"/>
    </row>
    <row r="14" spans="1:21" s="29" customFormat="1" ht="12.95" customHeight="1" x14ac:dyDescent="0.2">
      <c r="A14" s="87">
        <v>15</v>
      </c>
      <c r="B14" s="101" t="s">
        <v>41</v>
      </c>
      <c r="C14" s="838">
        <v>1205</v>
      </c>
      <c r="D14" s="752">
        <v>30</v>
      </c>
      <c r="E14" s="752">
        <v>40</v>
      </c>
      <c r="F14" s="752">
        <v>50</v>
      </c>
      <c r="G14" s="752">
        <v>65</v>
      </c>
      <c r="H14" s="752">
        <v>40</v>
      </c>
      <c r="I14" s="752">
        <v>75</v>
      </c>
      <c r="J14" s="752">
        <v>45</v>
      </c>
      <c r="K14" s="752">
        <v>250</v>
      </c>
      <c r="L14" s="752">
        <v>255</v>
      </c>
      <c r="M14" s="752">
        <v>95</v>
      </c>
      <c r="N14" s="752">
        <v>110</v>
      </c>
      <c r="O14" s="752">
        <v>115</v>
      </c>
      <c r="P14" s="752">
        <v>40</v>
      </c>
      <c r="Q14" s="912">
        <v>15</v>
      </c>
      <c r="R14" s="159"/>
      <c r="S14" s="797"/>
      <c r="T14" s="747"/>
      <c r="U14" s="747"/>
    </row>
    <row r="15" spans="1:21" s="29" customFormat="1" ht="12.95" customHeight="1" x14ac:dyDescent="0.2">
      <c r="A15" s="87">
        <v>16</v>
      </c>
      <c r="B15" s="101" t="s">
        <v>99</v>
      </c>
      <c r="C15" s="838">
        <v>2865</v>
      </c>
      <c r="D15" s="752">
        <v>110</v>
      </c>
      <c r="E15" s="752">
        <v>85</v>
      </c>
      <c r="F15" s="752">
        <v>95</v>
      </c>
      <c r="G15" s="752">
        <v>95</v>
      </c>
      <c r="H15" s="752">
        <v>70</v>
      </c>
      <c r="I15" s="752">
        <v>190</v>
      </c>
      <c r="J15" s="752">
        <v>160</v>
      </c>
      <c r="K15" s="752">
        <v>660</v>
      </c>
      <c r="L15" s="752">
        <v>610</v>
      </c>
      <c r="M15" s="752">
        <v>200</v>
      </c>
      <c r="N15" s="752">
        <v>285</v>
      </c>
      <c r="O15" s="752">
        <v>220</v>
      </c>
      <c r="P15" s="752">
        <v>90</v>
      </c>
      <c r="Q15" s="912">
        <v>16</v>
      </c>
      <c r="R15" s="159"/>
      <c r="S15" s="797"/>
      <c r="T15" s="747"/>
      <c r="U15" s="747"/>
    </row>
    <row r="16" spans="1:21" s="29" customFormat="1" ht="11.45" customHeight="1" x14ac:dyDescent="0.2">
      <c r="A16" s="87">
        <v>17</v>
      </c>
      <c r="B16" s="101" t="s">
        <v>42</v>
      </c>
      <c r="C16" s="838">
        <v>3685</v>
      </c>
      <c r="D16" s="752">
        <v>85</v>
      </c>
      <c r="E16" s="752">
        <v>95</v>
      </c>
      <c r="F16" s="752">
        <v>125</v>
      </c>
      <c r="G16" s="752">
        <v>175</v>
      </c>
      <c r="H16" s="752">
        <v>100</v>
      </c>
      <c r="I16" s="752">
        <v>390</v>
      </c>
      <c r="J16" s="752">
        <v>305</v>
      </c>
      <c r="K16" s="752">
        <v>845</v>
      </c>
      <c r="L16" s="752">
        <v>745</v>
      </c>
      <c r="M16" s="752">
        <v>255</v>
      </c>
      <c r="N16" s="752">
        <v>320</v>
      </c>
      <c r="O16" s="752">
        <v>185</v>
      </c>
      <c r="P16" s="752">
        <v>60</v>
      </c>
      <c r="Q16" s="912">
        <v>17</v>
      </c>
      <c r="R16" s="159"/>
      <c r="S16" s="797"/>
      <c r="T16" s="747"/>
      <c r="U16" s="747"/>
    </row>
    <row r="17" spans="1:21" s="29" customFormat="1" ht="12.95" customHeight="1" x14ac:dyDescent="0.2">
      <c r="A17" s="87">
        <v>21</v>
      </c>
      <c r="B17" s="101" t="s">
        <v>43</v>
      </c>
      <c r="C17" s="838">
        <v>1740</v>
      </c>
      <c r="D17" s="752">
        <v>50</v>
      </c>
      <c r="E17" s="752">
        <v>50</v>
      </c>
      <c r="F17" s="752">
        <v>60</v>
      </c>
      <c r="G17" s="752">
        <v>60</v>
      </c>
      <c r="H17" s="752">
        <v>35</v>
      </c>
      <c r="I17" s="752">
        <v>135</v>
      </c>
      <c r="J17" s="752">
        <v>190</v>
      </c>
      <c r="K17" s="752">
        <v>495</v>
      </c>
      <c r="L17" s="752">
        <v>335</v>
      </c>
      <c r="M17" s="752">
        <v>70</v>
      </c>
      <c r="N17" s="752">
        <v>115</v>
      </c>
      <c r="O17" s="752">
        <v>110</v>
      </c>
      <c r="P17" s="752">
        <v>30</v>
      </c>
      <c r="Q17" s="912">
        <v>21</v>
      </c>
      <c r="R17" s="159"/>
      <c r="S17" s="797"/>
      <c r="T17" s="747"/>
      <c r="U17" s="747"/>
    </row>
    <row r="18" spans="1:21" s="29" customFormat="1" ht="10.9" customHeight="1" x14ac:dyDescent="0.2">
      <c r="A18" s="87">
        <v>22</v>
      </c>
      <c r="B18" s="101" t="s">
        <v>44</v>
      </c>
      <c r="C18" s="838">
        <v>1555</v>
      </c>
      <c r="D18" s="752">
        <v>50</v>
      </c>
      <c r="E18" s="752">
        <v>50</v>
      </c>
      <c r="F18" s="752">
        <v>70</v>
      </c>
      <c r="G18" s="752">
        <v>70</v>
      </c>
      <c r="H18" s="752">
        <v>50</v>
      </c>
      <c r="I18" s="752">
        <v>120</v>
      </c>
      <c r="J18" s="752">
        <v>130</v>
      </c>
      <c r="K18" s="752">
        <v>390</v>
      </c>
      <c r="L18" s="752">
        <v>285</v>
      </c>
      <c r="M18" s="752">
        <v>85</v>
      </c>
      <c r="N18" s="752">
        <v>135</v>
      </c>
      <c r="O18" s="752">
        <v>85</v>
      </c>
      <c r="P18" s="752">
        <v>30</v>
      </c>
      <c r="Q18" s="912">
        <v>22</v>
      </c>
      <c r="R18" s="159"/>
      <c r="S18" s="797"/>
      <c r="T18" s="747"/>
      <c r="U18" s="747"/>
    </row>
    <row r="19" spans="1:21" s="29" customFormat="1" ht="10.9" customHeight="1" x14ac:dyDescent="0.2">
      <c r="A19" s="87">
        <v>23</v>
      </c>
      <c r="B19" s="101" t="s">
        <v>45</v>
      </c>
      <c r="C19" s="838">
        <v>3920</v>
      </c>
      <c r="D19" s="752">
        <v>115</v>
      </c>
      <c r="E19" s="752">
        <v>140</v>
      </c>
      <c r="F19" s="752">
        <v>180</v>
      </c>
      <c r="G19" s="752">
        <v>220</v>
      </c>
      <c r="H19" s="752">
        <v>125</v>
      </c>
      <c r="I19" s="752">
        <v>340</v>
      </c>
      <c r="J19" s="752">
        <v>235</v>
      </c>
      <c r="K19" s="752">
        <v>800</v>
      </c>
      <c r="L19" s="752">
        <v>700</v>
      </c>
      <c r="M19" s="752">
        <v>220</v>
      </c>
      <c r="N19" s="752">
        <v>355</v>
      </c>
      <c r="O19" s="752">
        <v>315</v>
      </c>
      <c r="P19" s="752">
        <v>175</v>
      </c>
      <c r="Q19" s="912">
        <v>23</v>
      </c>
      <c r="R19" s="159"/>
      <c r="S19" s="797"/>
      <c r="T19" s="747"/>
      <c r="U19" s="747"/>
    </row>
    <row r="20" spans="1:21" s="29" customFormat="1" ht="11.45" customHeight="1" x14ac:dyDescent="0.2">
      <c r="A20" s="87">
        <v>24</v>
      </c>
      <c r="B20" s="101" t="s">
        <v>46</v>
      </c>
      <c r="C20" s="838">
        <v>6660</v>
      </c>
      <c r="D20" s="752">
        <v>225</v>
      </c>
      <c r="E20" s="752">
        <v>195</v>
      </c>
      <c r="F20" s="752">
        <v>275</v>
      </c>
      <c r="G20" s="752">
        <v>350</v>
      </c>
      <c r="H20" s="752">
        <v>235</v>
      </c>
      <c r="I20" s="752">
        <v>560</v>
      </c>
      <c r="J20" s="752">
        <v>530</v>
      </c>
      <c r="K20" s="752">
        <v>1530</v>
      </c>
      <c r="L20" s="752">
        <v>1305</v>
      </c>
      <c r="M20" s="752">
        <v>350</v>
      </c>
      <c r="N20" s="752">
        <v>620</v>
      </c>
      <c r="O20" s="752">
        <v>355</v>
      </c>
      <c r="P20" s="752">
        <v>130</v>
      </c>
      <c r="Q20" s="912">
        <v>24</v>
      </c>
      <c r="R20" s="159"/>
      <c r="S20" s="797"/>
      <c r="T20" s="747"/>
      <c r="U20" s="747"/>
    </row>
    <row r="21" spans="1:21" s="29" customFormat="1" ht="11.45" customHeight="1" x14ac:dyDescent="0.2">
      <c r="A21" s="87">
        <v>25</v>
      </c>
      <c r="B21" s="101" t="s">
        <v>180</v>
      </c>
      <c r="C21" s="838">
        <v>1900</v>
      </c>
      <c r="D21" s="752">
        <v>60</v>
      </c>
      <c r="E21" s="752">
        <v>65</v>
      </c>
      <c r="F21" s="752">
        <v>85</v>
      </c>
      <c r="G21" s="752">
        <v>95</v>
      </c>
      <c r="H21" s="752">
        <v>60</v>
      </c>
      <c r="I21" s="752">
        <v>180</v>
      </c>
      <c r="J21" s="752">
        <v>120</v>
      </c>
      <c r="K21" s="752">
        <v>410</v>
      </c>
      <c r="L21" s="752">
        <v>405</v>
      </c>
      <c r="M21" s="752">
        <v>115</v>
      </c>
      <c r="N21" s="752">
        <v>160</v>
      </c>
      <c r="O21" s="752">
        <v>110</v>
      </c>
      <c r="P21" s="752">
        <v>30</v>
      </c>
      <c r="Q21" s="912">
        <v>25</v>
      </c>
      <c r="R21" s="159"/>
      <c r="S21" s="797"/>
      <c r="T21" s="747"/>
      <c r="U21" s="747"/>
    </row>
    <row r="22" spans="1:21" s="29" customFormat="1" ht="12.95" customHeight="1" x14ac:dyDescent="0.2">
      <c r="A22" s="87">
        <v>26</v>
      </c>
      <c r="B22" s="101" t="s">
        <v>164</v>
      </c>
      <c r="C22" s="838">
        <v>2695</v>
      </c>
      <c r="D22" s="752">
        <v>70</v>
      </c>
      <c r="E22" s="752">
        <v>80</v>
      </c>
      <c r="F22" s="752">
        <v>100</v>
      </c>
      <c r="G22" s="752">
        <v>150</v>
      </c>
      <c r="H22" s="752">
        <v>105</v>
      </c>
      <c r="I22" s="752">
        <v>195</v>
      </c>
      <c r="J22" s="752">
        <v>145</v>
      </c>
      <c r="K22" s="752">
        <v>480</v>
      </c>
      <c r="L22" s="752">
        <v>545</v>
      </c>
      <c r="M22" s="752">
        <v>185</v>
      </c>
      <c r="N22" s="752">
        <v>320</v>
      </c>
      <c r="O22" s="752">
        <v>220</v>
      </c>
      <c r="P22" s="752">
        <v>100</v>
      </c>
      <c r="Q22" s="912">
        <v>26</v>
      </c>
      <c r="R22" s="159"/>
      <c r="S22" s="797"/>
      <c r="T22" s="747"/>
      <c r="U22" s="747"/>
    </row>
    <row r="23" spans="1:21" s="29" customFormat="1" ht="12.95" customHeight="1" x14ac:dyDescent="0.2">
      <c r="A23" s="87">
        <v>31</v>
      </c>
      <c r="B23" s="101" t="s">
        <v>47</v>
      </c>
      <c r="C23" s="838">
        <v>3935</v>
      </c>
      <c r="D23" s="752">
        <v>115</v>
      </c>
      <c r="E23" s="752">
        <v>110</v>
      </c>
      <c r="F23" s="752">
        <v>175</v>
      </c>
      <c r="G23" s="752">
        <v>185</v>
      </c>
      <c r="H23" s="752">
        <v>100</v>
      </c>
      <c r="I23" s="752">
        <v>310</v>
      </c>
      <c r="J23" s="752">
        <v>375</v>
      </c>
      <c r="K23" s="752">
        <v>960</v>
      </c>
      <c r="L23" s="752">
        <v>735</v>
      </c>
      <c r="M23" s="752">
        <v>250</v>
      </c>
      <c r="N23" s="752">
        <v>320</v>
      </c>
      <c r="O23" s="752">
        <v>225</v>
      </c>
      <c r="P23" s="752">
        <v>75</v>
      </c>
      <c r="Q23" s="912">
        <v>31</v>
      </c>
      <c r="R23" s="159"/>
      <c r="S23" s="797"/>
      <c r="T23" s="747"/>
      <c r="U23" s="747"/>
    </row>
    <row r="24" spans="1:21" s="29" customFormat="1" ht="12.95" customHeight="1" x14ac:dyDescent="0.2">
      <c r="A24" s="87">
        <v>32</v>
      </c>
      <c r="B24" s="101" t="s">
        <v>48</v>
      </c>
      <c r="C24" s="838">
        <v>5975</v>
      </c>
      <c r="D24" s="752">
        <v>170</v>
      </c>
      <c r="E24" s="752">
        <v>160</v>
      </c>
      <c r="F24" s="752">
        <v>205</v>
      </c>
      <c r="G24" s="752">
        <v>240</v>
      </c>
      <c r="H24" s="752">
        <v>160</v>
      </c>
      <c r="I24" s="752">
        <v>540</v>
      </c>
      <c r="J24" s="752">
        <v>550</v>
      </c>
      <c r="K24" s="752">
        <v>1390</v>
      </c>
      <c r="L24" s="752">
        <v>1090</v>
      </c>
      <c r="M24" s="752">
        <v>310</v>
      </c>
      <c r="N24" s="752">
        <v>575</v>
      </c>
      <c r="O24" s="752">
        <v>400</v>
      </c>
      <c r="P24" s="752">
        <v>180</v>
      </c>
      <c r="Q24" s="912">
        <v>32</v>
      </c>
      <c r="R24" s="159"/>
      <c r="S24" s="797"/>
      <c r="T24" s="747"/>
      <c r="U24" s="747"/>
    </row>
    <row r="25" spans="1:21" s="29" customFormat="1" ht="12.95" customHeight="1" x14ac:dyDescent="0.2">
      <c r="A25" s="87">
        <v>33</v>
      </c>
      <c r="B25" s="101" t="s">
        <v>181</v>
      </c>
      <c r="C25" s="838">
        <v>75</v>
      </c>
      <c r="D25" s="752">
        <v>5</v>
      </c>
      <c r="E25" s="752">
        <v>5</v>
      </c>
      <c r="F25" s="752">
        <v>0</v>
      </c>
      <c r="G25" s="752">
        <v>0</v>
      </c>
      <c r="H25" s="752">
        <v>0</v>
      </c>
      <c r="I25" s="752">
        <v>20</v>
      </c>
      <c r="J25" s="752">
        <v>10</v>
      </c>
      <c r="K25" s="752">
        <v>10</v>
      </c>
      <c r="L25" s="752">
        <v>15</v>
      </c>
      <c r="M25" s="752">
        <v>5</v>
      </c>
      <c r="N25" s="752">
        <v>5</v>
      </c>
      <c r="O25" s="752">
        <v>0</v>
      </c>
      <c r="P25" s="752">
        <v>0</v>
      </c>
      <c r="Q25" s="912">
        <v>33</v>
      </c>
      <c r="R25" s="159"/>
      <c r="S25" s="797"/>
      <c r="T25" s="747"/>
      <c r="U25" s="747"/>
    </row>
    <row r="26" spans="1:21" s="29" customFormat="1" ht="12.95" customHeight="1" x14ac:dyDescent="0.2">
      <c r="A26" s="87">
        <v>34</v>
      </c>
      <c r="B26" s="101" t="s">
        <v>49</v>
      </c>
      <c r="C26" s="838">
        <v>4465</v>
      </c>
      <c r="D26" s="752">
        <v>125</v>
      </c>
      <c r="E26" s="752">
        <v>125</v>
      </c>
      <c r="F26" s="752">
        <v>160</v>
      </c>
      <c r="G26" s="752">
        <v>155</v>
      </c>
      <c r="H26" s="752">
        <v>90</v>
      </c>
      <c r="I26" s="752">
        <v>335</v>
      </c>
      <c r="J26" s="752">
        <v>335</v>
      </c>
      <c r="K26" s="752">
        <v>955</v>
      </c>
      <c r="L26" s="752">
        <v>885</v>
      </c>
      <c r="M26" s="752">
        <v>310</v>
      </c>
      <c r="N26" s="752">
        <v>530</v>
      </c>
      <c r="O26" s="752">
        <v>335</v>
      </c>
      <c r="P26" s="752">
        <v>125</v>
      </c>
      <c r="Q26" s="912">
        <v>34</v>
      </c>
      <c r="R26" s="159"/>
      <c r="S26" s="797"/>
      <c r="T26" s="747"/>
      <c r="U26" s="747"/>
    </row>
    <row r="27" spans="1:21" s="29" customFormat="1" ht="12.95" customHeight="1" x14ac:dyDescent="0.2">
      <c r="A27" s="87">
        <v>35</v>
      </c>
      <c r="B27" s="101" t="s">
        <v>91</v>
      </c>
      <c r="C27" s="838">
        <v>3085</v>
      </c>
      <c r="D27" s="752">
        <v>90</v>
      </c>
      <c r="E27" s="752">
        <v>125</v>
      </c>
      <c r="F27" s="752">
        <v>120</v>
      </c>
      <c r="G27" s="752">
        <v>170</v>
      </c>
      <c r="H27" s="752">
        <v>85</v>
      </c>
      <c r="I27" s="752">
        <v>275</v>
      </c>
      <c r="J27" s="752">
        <v>285</v>
      </c>
      <c r="K27" s="752">
        <v>780</v>
      </c>
      <c r="L27" s="752">
        <v>560</v>
      </c>
      <c r="M27" s="752">
        <v>155</v>
      </c>
      <c r="N27" s="752">
        <v>245</v>
      </c>
      <c r="O27" s="752">
        <v>145</v>
      </c>
      <c r="P27" s="752">
        <v>45</v>
      </c>
      <c r="Q27" s="912">
        <v>35</v>
      </c>
      <c r="R27" s="159"/>
      <c r="S27" s="797"/>
      <c r="T27" s="747"/>
      <c r="U27" s="747"/>
    </row>
    <row r="28" spans="1:21" s="29" customFormat="1" ht="11.45" customHeight="1" x14ac:dyDescent="0.2">
      <c r="A28" s="87">
        <v>36</v>
      </c>
      <c r="B28" s="101" t="s">
        <v>50</v>
      </c>
      <c r="C28" s="838">
        <v>3905</v>
      </c>
      <c r="D28" s="752">
        <v>140</v>
      </c>
      <c r="E28" s="752">
        <v>125</v>
      </c>
      <c r="F28" s="752">
        <v>165</v>
      </c>
      <c r="G28" s="752">
        <v>180</v>
      </c>
      <c r="H28" s="752">
        <v>115</v>
      </c>
      <c r="I28" s="752">
        <v>315</v>
      </c>
      <c r="J28" s="752">
        <v>280</v>
      </c>
      <c r="K28" s="752">
        <v>955</v>
      </c>
      <c r="L28" s="752">
        <v>775</v>
      </c>
      <c r="M28" s="752">
        <v>230</v>
      </c>
      <c r="N28" s="752">
        <v>320</v>
      </c>
      <c r="O28" s="752">
        <v>210</v>
      </c>
      <c r="P28" s="752">
        <v>100</v>
      </c>
      <c r="Q28" s="912">
        <v>36</v>
      </c>
      <c r="R28" s="159"/>
      <c r="S28" s="797"/>
      <c r="T28" s="747"/>
      <c r="U28" s="747"/>
    </row>
    <row r="29" spans="1:21" s="29" customFormat="1" ht="12.95" customHeight="1" x14ac:dyDescent="0.2">
      <c r="A29" s="87">
        <v>41</v>
      </c>
      <c r="B29" s="101" t="s">
        <v>51</v>
      </c>
      <c r="C29" s="838">
        <v>3440</v>
      </c>
      <c r="D29" s="752">
        <v>125</v>
      </c>
      <c r="E29" s="752">
        <v>115</v>
      </c>
      <c r="F29" s="752">
        <v>130</v>
      </c>
      <c r="G29" s="752">
        <v>140</v>
      </c>
      <c r="H29" s="752">
        <v>85</v>
      </c>
      <c r="I29" s="752">
        <v>230</v>
      </c>
      <c r="J29" s="752">
        <v>235</v>
      </c>
      <c r="K29" s="752">
        <v>785</v>
      </c>
      <c r="L29" s="752">
        <v>705</v>
      </c>
      <c r="M29" s="752">
        <v>240</v>
      </c>
      <c r="N29" s="752">
        <v>275</v>
      </c>
      <c r="O29" s="752">
        <v>275</v>
      </c>
      <c r="P29" s="752">
        <v>100</v>
      </c>
      <c r="Q29" s="912">
        <v>41</v>
      </c>
      <c r="R29" s="159"/>
      <c r="S29" s="797"/>
      <c r="T29" s="747"/>
      <c r="U29" s="747"/>
    </row>
    <row r="30" spans="1:21" s="29" customFormat="1" ht="12" customHeight="1" x14ac:dyDescent="0.2">
      <c r="A30" s="87">
        <v>42</v>
      </c>
      <c r="B30" s="101" t="s">
        <v>52</v>
      </c>
      <c r="C30" s="838">
        <v>3320</v>
      </c>
      <c r="D30" s="752">
        <v>100</v>
      </c>
      <c r="E30" s="752">
        <v>115</v>
      </c>
      <c r="F30" s="752">
        <v>130</v>
      </c>
      <c r="G30" s="752">
        <v>145</v>
      </c>
      <c r="H30" s="752">
        <v>75</v>
      </c>
      <c r="I30" s="752">
        <v>175</v>
      </c>
      <c r="J30" s="752">
        <v>220</v>
      </c>
      <c r="K30" s="752">
        <v>735</v>
      </c>
      <c r="L30" s="752">
        <v>655</v>
      </c>
      <c r="M30" s="752">
        <v>220</v>
      </c>
      <c r="N30" s="752">
        <v>325</v>
      </c>
      <c r="O30" s="752">
        <v>310</v>
      </c>
      <c r="P30" s="752">
        <v>115</v>
      </c>
      <c r="Q30" s="912">
        <v>42</v>
      </c>
      <c r="R30" s="159"/>
      <c r="S30" s="797"/>
      <c r="T30" s="747"/>
      <c r="U30" s="747"/>
    </row>
    <row r="31" spans="1:21" s="29" customFormat="1" ht="12.95" customHeight="1" x14ac:dyDescent="0.2">
      <c r="A31" s="87">
        <v>43</v>
      </c>
      <c r="B31" s="101" t="s">
        <v>53</v>
      </c>
      <c r="C31" s="838">
        <v>5910</v>
      </c>
      <c r="D31" s="752">
        <v>230</v>
      </c>
      <c r="E31" s="752">
        <v>190</v>
      </c>
      <c r="F31" s="752">
        <v>220</v>
      </c>
      <c r="G31" s="752">
        <v>220</v>
      </c>
      <c r="H31" s="752">
        <v>145</v>
      </c>
      <c r="I31" s="752">
        <v>445</v>
      </c>
      <c r="J31" s="752">
        <v>530</v>
      </c>
      <c r="K31" s="752">
        <v>1375</v>
      </c>
      <c r="L31" s="752">
        <v>1130</v>
      </c>
      <c r="M31" s="752">
        <v>330</v>
      </c>
      <c r="N31" s="752">
        <v>540</v>
      </c>
      <c r="O31" s="752">
        <v>400</v>
      </c>
      <c r="P31" s="752">
        <v>160</v>
      </c>
      <c r="Q31" s="912">
        <v>43</v>
      </c>
      <c r="R31" s="159"/>
      <c r="S31" s="797"/>
      <c r="T31" s="747"/>
      <c r="U31" s="747"/>
    </row>
    <row r="32" spans="1:21" s="29" customFormat="1" ht="12.95" customHeight="1" x14ac:dyDescent="0.2">
      <c r="A32" s="87">
        <v>44</v>
      </c>
      <c r="B32" s="101" t="s">
        <v>54</v>
      </c>
      <c r="C32" s="838">
        <v>4260</v>
      </c>
      <c r="D32" s="752">
        <v>155</v>
      </c>
      <c r="E32" s="752">
        <v>165</v>
      </c>
      <c r="F32" s="752">
        <v>190</v>
      </c>
      <c r="G32" s="752">
        <v>210</v>
      </c>
      <c r="H32" s="752">
        <v>130</v>
      </c>
      <c r="I32" s="752">
        <v>350</v>
      </c>
      <c r="J32" s="752">
        <v>300</v>
      </c>
      <c r="K32" s="752">
        <v>1085</v>
      </c>
      <c r="L32" s="752">
        <v>700</v>
      </c>
      <c r="M32" s="752">
        <v>210</v>
      </c>
      <c r="N32" s="752">
        <v>345</v>
      </c>
      <c r="O32" s="752">
        <v>255</v>
      </c>
      <c r="P32" s="752">
        <v>165</v>
      </c>
      <c r="Q32" s="912">
        <v>44</v>
      </c>
      <c r="R32" s="159"/>
      <c r="S32" s="797"/>
      <c r="T32" s="747"/>
      <c r="U32" s="747"/>
    </row>
    <row r="33" spans="1:21" s="29" customFormat="1" ht="12.95" customHeight="1" x14ac:dyDescent="0.2">
      <c r="A33" s="87">
        <v>45</v>
      </c>
      <c r="B33" s="101" t="s">
        <v>55</v>
      </c>
      <c r="C33" s="838">
        <v>235</v>
      </c>
      <c r="D33" s="752">
        <v>5</v>
      </c>
      <c r="E33" s="752">
        <v>0</v>
      </c>
      <c r="F33" s="752">
        <v>0</v>
      </c>
      <c r="G33" s="752">
        <v>5</v>
      </c>
      <c r="H33" s="752">
        <v>5</v>
      </c>
      <c r="I33" s="752">
        <v>15</v>
      </c>
      <c r="J33" s="752">
        <v>15</v>
      </c>
      <c r="K33" s="752">
        <v>60</v>
      </c>
      <c r="L33" s="752">
        <v>70</v>
      </c>
      <c r="M33" s="752">
        <v>30</v>
      </c>
      <c r="N33" s="752">
        <v>15</v>
      </c>
      <c r="O33" s="752">
        <v>5</v>
      </c>
      <c r="P33" s="752">
        <v>5</v>
      </c>
      <c r="Q33" s="912">
        <v>45</v>
      </c>
      <c r="R33" s="159"/>
      <c r="S33" s="797"/>
      <c r="T33" s="747"/>
      <c r="U33" s="747"/>
    </row>
    <row r="34" spans="1:21" s="29" customFormat="1" ht="12.95" customHeight="1" x14ac:dyDescent="0.2">
      <c r="A34" s="87">
        <v>46</v>
      </c>
      <c r="B34" s="101" t="s">
        <v>56</v>
      </c>
      <c r="C34" s="838">
        <v>1045</v>
      </c>
      <c r="D34" s="752">
        <v>35</v>
      </c>
      <c r="E34" s="752">
        <v>45</v>
      </c>
      <c r="F34" s="752">
        <v>55</v>
      </c>
      <c r="G34" s="752">
        <v>60</v>
      </c>
      <c r="H34" s="752">
        <v>30</v>
      </c>
      <c r="I34" s="752">
        <v>155</v>
      </c>
      <c r="J34" s="752">
        <v>95</v>
      </c>
      <c r="K34" s="752">
        <v>220</v>
      </c>
      <c r="L34" s="752">
        <v>200</v>
      </c>
      <c r="M34" s="752">
        <v>40</v>
      </c>
      <c r="N34" s="752">
        <v>50</v>
      </c>
      <c r="O34" s="752">
        <v>40</v>
      </c>
      <c r="P34" s="752">
        <v>15</v>
      </c>
      <c r="Q34" s="912">
        <v>46</v>
      </c>
      <c r="R34" s="159"/>
      <c r="S34" s="797"/>
      <c r="T34" s="747"/>
      <c r="U34" s="747"/>
    </row>
    <row r="35" spans="1:21" s="29" customFormat="1" ht="12.95" customHeight="1" x14ac:dyDescent="0.2">
      <c r="A35" s="87">
        <v>47</v>
      </c>
      <c r="B35" s="101" t="s">
        <v>57</v>
      </c>
      <c r="C35" s="838">
        <v>930</v>
      </c>
      <c r="D35" s="752">
        <v>35</v>
      </c>
      <c r="E35" s="752">
        <v>40</v>
      </c>
      <c r="F35" s="752">
        <v>55</v>
      </c>
      <c r="G35" s="752">
        <v>55</v>
      </c>
      <c r="H35" s="752">
        <v>25</v>
      </c>
      <c r="I35" s="752">
        <v>50</v>
      </c>
      <c r="J35" s="752">
        <v>35</v>
      </c>
      <c r="K35" s="752">
        <v>220</v>
      </c>
      <c r="L35" s="752">
        <v>200</v>
      </c>
      <c r="M35" s="752">
        <v>45</v>
      </c>
      <c r="N35" s="752">
        <v>85</v>
      </c>
      <c r="O35" s="752">
        <v>55</v>
      </c>
      <c r="P35" s="752">
        <v>25</v>
      </c>
      <c r="Q35" s="912">
        <v>47</v>
      </c>
      <c r="R35" s="159"/>
      <c r="S35" s="797"/>
      <c r="T35" s="747"/>
      <c r="U35" s="747"/>
    </row>
    <row r="36" spans="1:21" s="29" customFormat="1" ht="12.95" customHeight="1" x14ac:dyDescent="0.2">
      <c r="A36" s="87">
        <v>48</v>
      </c>
      <c r="B36" s="101" t="s">
        <v>58</v>
      </c>
      <c r="C36" s="838">
        <v>5</v>
      </c>
      <c r="D36" s="752">
        <v>0</v>
      </c>
      <c r="E36" s="752">
        <v>0</v>
      </c>
      <c r="F36" s="752">
        <v>0</v>
      </c>
      <c r="G36" s="752">
        <v>0</v>
      </c>
      <c r="H36" s="752">
        <v>0</v>
      </c>
      <c r="I36" s="752">
        <v>0</v>
      </c>
      <c r="J36" s="752">
        <v>0</v>
      </c>
      <c r="K36" s="752">
        <v>0</v>
      </c>
      <c r="L36" s="752">
        <v>0</v>
      </c>
      <c r="M36" s="752">
        <v>0</v>
      </c>
      <c r="N36" s="752">
        <v>0</v>
      </c>
      <c r="O36" s="752">
        <v>0</v>
      </c>
      <c r="P36" s="752">
        <v>0</v>
      </c>
      <c r="Q36" s="912">
        <v>48</v>
      </c>
      <c r="R36" s="159"/>
      <c r="S36" s="797"/>
      <c r="T36" s="747"/>
      <c r="U36" s="747"/>
    </row>
    <row r="37" spans="1:21" s="29" customFormat="1" ht="12" customHeight="1" x14ac:dyDescent="0.2">
      <c r="A37" s="87">
        <v>51</v>
      </c>
      <c r="B37" s="101" t="s">
        <v>59</v>
      </c>
      <c r="C37" s="838">
        <v>2265</v>
      </c>
      <c r="D37" s="752">
        <v>70</v>
      </c>
      <c r="E37" s="752">
        <v>65</v>
      </c>
      <c r="F37" s="752">
        <v>75</v>
      </c>
      <c r="G37" s="752">
        <v>115</v>
      </c>
      <c r="H37" s="752">
        <v>75</v>
      </c>
      <c r="I37" s="752">
        <v>150</v>
      </c>
      <c r="J37" s="752">
        <v>125</v>
      </c>
      <c r="K37" s="752">
        <v>435</v>
      </c>
      <c r="L37" s="752">
        <v>555</v>
      </c>
      <c r="M37" s="752">
        <v>145</v>
      </c>
      <c r="N37" s="752">
        <v>225</v>
      </c>
      <c r="O37" s="752">
        <v>150</v>
      </c>
      <c r="P37" s="752">
        <v>80</v>
      </c>
      <c r="Q37" s="912">
        <v>51</v>
      </c>
      <c r="R37" s="159"/>
      <c r="S37" s="797"/>
      <c r="T37" s="747"/>
      <c r="U37" s="747"/>
    </row>
    <row r="38" spans="1:21" s="29" customFormat="1" ht="12" customHeight="1" x14ac:dyDescent="0.2">
      <c r="A38" s="87">
        <v>52</v>
      </c>
      <c r="B38" s="101" t="s">
        <v>132</v>
      </c>
      <c r="C38" s="838">
        <v>3315</v>
      </c>
      <c r="D38" s="752">
        <v>100</v>
      </c>
      <c r="E38" s="752">
        <v>105</v>
      </c>
      <c r="F38" s="752">
        <v>120</v>
      </c>
      <c r="G38" s="752">
        <v>110</v>
      </c>
      <c r="H38" s="752">
        <v>70</v>
      </c>
      <c r="I38" s="752">
        <v>205</v>
      </c>
      <c r="J38" s="752">
        <v>195</v>
      </c>
      <c r="K38" s="752">
        <v>685</v>
      </c>
      <c r="L38" s="752">
        <v>670</v>
      </c>
      <c r="M38" s="752">
        <v>215</v>
      </c>
      <c r="N38" s="752">
        <v>335</v>
      </c>
      <c r="O38" s="752">
        <v>370</v>
      </c>
      <c r="P38" s="752">
        <v>135</v>
      </c>
      <c r="Q38" s="912">
        <v>52</v>
      </c>
      <c r="R38" s="159"/>
      <c r="S38" s="797"/>
      <c r="T38" s="747"/>
      <c r="U38" s="747"/>
    </row>
    <row r="39" spans="1:21" s="29" customFormat="1" ht="12" customHeight="1" x14ac:dyDescent="0.2">
      <c r="A39" s="87">
        <v>53</v>
      </c>
      <c r="B39" s="101" t="s">
        <v>60</v>
      </c>
      <c r="C39" s="838">
        <v>1910</v>
      </c>
      <c r="D39" s="752">
        <v>55</v>
      </c>
      <c r="E39" s="752">
        <v>70</v>
      </c>
      <c r="F39" s="752">
        <v>85</v>
      </c>
      <c r="G39" s="752">
        <v>115</v>
      </c>
      <c r="H39" s="752">
        <v>60</v>
      </c>
      <c r="I39" s="752">
        <v>155</v>
      </c>
      <c r="J39" s="752">
        <v>105</v>
      </c>
      <c r="K39" s="752">
        <v>345</v>
      </c>
      <c r="L39" s="752">
        <v>420</v>
      </c>
      <c r="M39" s="752">
        <v>170</v>
      </c>
      <c r="N39" s="752">
        <v>175</v>
      </c>
      <c r="O39" s="752">
        <v>125</v>
      </c>
      <c r="P39" s="752">
        <v>25</v>
      </c>
      <c r="Q39" s="912">
        <v>53</v>
      </c>
      <c r="R39" s="159"/>
      <c r="S39" s="797"/>
      <c r="T39" s="747"/>
      <c r="U39" s="747"/>
    </row>
    <row r="40" spans="1:21" s="29" customFormat="1" ht="12.95" customHeight="1" x14ac:dyDescent="0.2">
      <c r="A40" s="87">
        <v>54</v>
      </c>
      <c r="B40" s="101" t="s">
        <v>135</v>
      </c>
      <c r="C40" s="838">
        <v>615</v>
      </c>
      <c r="D40" s="752">
        <v>15</v>
      </c>
      <c r="E40" s="752">
        <v>20</v>
      </c>
      <c r="F40" s="752">
        <v>25</v>
      </c>
      <c r="G40" s="752">
        <v>25</v>
      </c>
      <c r="H40" s="752">
        <v>15</v>
      </c>
      <c r="I40" s="752">
        <v>50</v>
      </c>
      <c r="J40" s="752">
        <v>40</v>
      </c>
      <c r="K40" s="752">
        <v>105</v>
      </c>
      <c r="L40" s="752">
        <v>140</v>
      </c>
      <c r="M40" s="752">
        <v>55</v>
      </c>
      <c r="N40" s="752">
        <v>70</v>
      </c>
      <c r="O40" s="752">
        <v>40</v>
      </c>
      <c r="P40" s="752">
        <v>10</v>
      </c>
      <c r="Q40" s="912">
        <v>54</v>
      </c>
      <c r="R40" s="159"/>
      <c r="S40" s="797"/>
      <c r="T40" s="747"/>
      <c r="U40" s="747"/>
    </row>
    <row r="41" spans="1:21" s="29" customFormat="1" ht="12.95" customHeight="1" x14ac:dyDescent="0.2">
      <c r="A41" s="87">
        <v>55</v>
      </c>
      <c r="B41" s="101" t="s">
        <v>166</v>
      </c>
      <c r="C41" s="838">
        <v>2960</v>
      </c>
      <c r="D41" s="752">
        <v>90</v>
      </c>
      <c r="E41" s="752">
        <v>85</v>
      </c>
      <c r="F41" s="752">
        <v>120</v>
      </c>
      <c r="G41" s="752">
        <v>135</v>
      </c>
      <c r="H41" s="752">
        <v>60</v>
      </c>
      <c r="I41" s="752">
        <v>210</v>
      </c>
      <c r="J41" s="752">
        <v>200</v>
      </c>
      <c r="K41" s="752">
        <v>685</v>
      </c>
      <c r="L41" s="752">
        <v>645</v>
      </c>
      <c r="M41" s="752">
        <v>180</v>
      </c>
      <c r="N41" s="752">
        <v>245</v>
      </c>
      <c r="O41" s="752">
        <v>200</v>
      </c>
      <c r="P41" s="752">
        <v>90</v>
      </c>
      <c r="Q41" s="912">
        <v>55</v>
      </c>
      <c r="R41" s="159"/>
      <c r="S41" s="797"/>
      <c r="T41" s="747"/>
      <c r="U41" s="747"/>
    </row>
    <row r="42" spans="1:21" s="29" customFormat="1" ht="12.95" customHeight="1" x14ac:dyDescent="0.2">
      <c r="A42" s="87">
        <v>61</v>
      </c>
      <c r="B42" s="101" t="s">
        <v>64</v>
      </c>
      <c r="C42" s="838">
        <v>2365</v>
      </c>
      <c r="D42" s="752">
        <v>65</v>
      </c>
      <c r="E42" s="752">
        <v>65</v>
      </c>
      <c r="F42" s="752">
        <v>95</v>
      </c>
      <c r="G42" s="752">
        <v>120</v>
      </c>
      <c r="H42" s="752">
        <v>70</v>
      </c>
      <c r="I42" s="752">
        <v>200</v>
      </c>
      <c r="J42" s="752">
        <v>115</v>
      </c>
      <c r="K42" s="752">
        <v>400</v>
      </c>
      <c r="L42" s="752">
        <v>545</v>
      </c>
      <c r="M42" s="752">
        <v>185</v>
      </c>
      <c r="N42" s="752">
        <v>225</v>
      </c>
      <c r="O42" s="752">
        <v>200</v>
      </c>
      <c r="P42" s="752">
        <v>85</v>
      </c>
      <c r="Q42" s="912">
        <v>61</v>
      </c>
      <c r="R42" s="159"/>
      <c r="S42" s="797"/>
      <c r="T42" s="747"/>
      <c r="U42" s="747"/>
    </row>
    <row r="43" spans="1:21" s="29" customFormat="1" ht="12.95" customHeight="1" x14ac:dyDescent="0.2">
      <c r="A43" s="87">
        <v>62</v>
      </c>
      <c r="B43" s="101" t="s">
        <v>65</v>
      </c>
      <c r="C43" s="838">
        <v>975</v>
      </c>
      <c r="D43" s="752">
        <v>40</v>
      </c>
      <c r="E43" s="752">
        <v>35</v>
      </c>
      <c r="F43" s="752">
        <v>60</v>
      </c>
      <c r="G43" s="752">
        <v>45</v>
      </c>
      <c r="H43" s="752">
        <v>20</v>
      </c>
      <c r="I43" s="752">
        <v>80</v>
      </c>
      <c r="J43" s="752">
        <v>50</v>
      </c>
      <c r="K43" s="752">
        <v>210</v>
      </c>
      <c r="L43" s="752">
        <v>190</v>
      </c>
      <c r="M43" s="752">
        <v>60</v>
      </c>
      <c r="N43" s="752">
        <v>95</v>
      </c>
      <c r="O43" s="752">
        <v>60</v>
      </c>
      <c r="P43" s="752">
        <v>25</v>
      </c>
      <c r="Q43" s="912">
        <v>62</v>
      </c>
      <c r="R43" s="159"/>
      <c r="S43" s="797"/>
      <c r="T43" s="747"/>
      <c r="U43" s="747"/>
    </row>
    <row r="44" spans="1:21" s="29" customFormat="1" ht="11.45" customHeight="1" x14ac:dyDescent="0.2">
      <c r="A44" s="87">
        <v>63</v>
      </c>
      <c r="B44" s="101" t="s">
        <v>66</v>
      </c>
      <c r="C44" s="838">
        <v>570</v>
      </c>
      <c r="D44" s="752">
        <v>25</v>
      </c>
      <c r="E44" s="752">
        <v>30</v>
      </c>
      <c r="F44" s="752">
        <v>30</v>
      </c>
      <c r="G44" s="752">
        <v>30</v>
      </c>
      <c r="H44" s="752">
        <v>10</v>
      </c>
      <c r="I44" s="752">
        <v>35</v>
      </c>
      <c r="J44" s="752">
        <v>15</v>
      </c>
      <c r="K44" s="752">
        <v>135</v>
      </c>
      <c r="L44" s="752">
        <v>120</v>
      </c>
      <c r="M44" s="752">
        <v>45</v>
      </c>
      <c r="N44" s="752">
        <v>50</v>
      </c>
      <c r="O44" s="752">
        <v>35</v>
      </c>
      <c r="P44" s="752">
        <v>10</v>
      </c>
      <c r="Q44" s="912">
        <v>63</v>
      </c>
      <c r="R44" s="159"/>
      <c r="S44" s="797"/>
      <c r="T44" s="747"/>
      <c r="U44" s="747"/>
    </row>
    <row r="45" spans="1:21" s="29" customFormat="1" ht="11.45" customHeight="1" x14ac:dyDescent="0.2">
      <c r="A45" s="87">
        <v>64</v>
      </c>
      <c r="B45" s="101" t="s">
        <v>67</v>
      </c>
      <c r="C45" s="838">
        <v>345</v>
      </c>
      <c r="D45" s="752">
        <v>15</v>
      </c>
      <c r="E45" s="752">
        <v>10</v>
      </c>
      <c r="F45" s="752">
        <v>20</v>
      </c>
      <c r="G45" s="752">
        <v>25</v>
      </c>
      <c r="H45" s="752">
        <v>10</v>
      </c>
      <c r="I45" s="752">
        <v>35</v>
      </c>
      <c r="J45" s="752">
        <v>15</v>
      </c>
      <c r="K45" s="752">
        <v>60</v>
      </c>
      <c r="L45" s="752">
        <v>90</v>
      </c>
      <c r="M45" s="752">
        <v>20</v>
      </c>
      <c r="N45" s="752">
        <v>20</v>
      </c>
      <c r="O45" s="752">
        <v>25</v>
      </c>
      <c r="P45" s="752">
        <v>5</v>
      </c>
      <c r="Q45" s="912">
        <v>64</v>
      </c>
      <c r="R45" s="159"/>
      <c r="S45" s="797"/>
      <c r="T45" s="747"/>
      <c r="U45" s="747"/>
    </row>
    <row r="46" spans="1:21" s="29" customFormat="1" ht="11.45" customHeight="1" x14ac:dyDescent="0.2">
      <c r="A46" s="87">
        <v>65</v>
      </c>
      <c r="B46" s="101" t="s">
        <v>68</v>
      </c>
      <c r="C46" s="838">
        <v>580</v>
      </c>
      <c r="D46" s="752">
        <v>10</v>
      </c>
      <c r="E46" s="752">
        <v>15</v>
      </c>
      <c r="F46" s="752">
        <v>30</v>
      </c>
      <c r="G46" s="752">
        <v>35</v>
      </c>
      <c r="H46" s="752">
        <v>20</v>
      </c>
      <c r="I46" s="752">
        <v>60</v>
      </c>
      <c r="J46" s="752">
        <v>25</v>
      </c>
      <c r="K46" s="752">
        <v>105</v>
      </c>
      <c r="L46" s="752">
        <v>165</v>
      </c>
      <c r="M46" s="752">
        <v>45</v>
      </c>
      <c r="N46" s="752">
        <v>40</v>
      </c>
      <c r="O46" s="752">
        <v>25</v>
      </c>
      <c r="P46" s="752">
        <v>10</v>
      </c>
      <c r="Q46" s="912">
        <v>65</v>
      </c>
      <c r="R46" s="159"/>
      <c r="S46" s="797"/>
      <c r="T46" s="747"/>
      <c r="U46" s="747"/>
    </row>
    <row r="47" spans="1:21" s="29" customFormat="1" ht="12.95" customHeight="1" x14ac:dyDescent="0.2">
      <c r="A47" s="87">
        <v>66</v>
      </c>
      <c r="B47" s="101" t="s">
        <v>69</v>
      </c>
      <c r="C47" s="838">
        <v>2415</v>
      </c>
      <c r="D47" s="752">
        <v>75</v>
      </c>
      <c r="E47" s="752">
        <v>80</v>
      </c>
      <c r="F47" s="752">
        <v>130</v>
      </c>
      <c r="G47" s="752">
        <v>125</v>
      </c>
      <c r="H47" s="752">
        <v>90</v>
      </c>
      <c r="I47" s="752">
        <v>180</v>
      </c>
      <c r="J47" s="752">
        <v>135</v>
      </c>
      <c r="K47" s="752">
        <v>515</v>
      </c>
      <c r="L47" s="752">
        <v>540</v>
      </c>
      <c r="M47" s="752">
        <v>150</v>
      </c>
      <c r="N47" s="752">
        <v>215</v>
      </c>
      <c r="O47" s="752">
        <v>145</v>
      </c>
      <c r="P47" s="752">
        <v>40</v>
      </c>
      <c r="Q47" s="912">
        <v>66</v>
      </c>
      <c r="R47" s="159"/>
      <c r="S47" s="797"/>
      <c r="T47" s="747"/>
      <c r="U47" s="747"/>
    </row>
    <row r="48" spans="1:21" s="29" customFormat="1" ht="13.15" customHeight="1" x14ac:dyDescent="0.2">
      <c r="A48" s="87">
        <v>71</v>
      </c>
      <c r="B48" s="101" t="s">
        <v>70</v>
      </c>
      <c r="C48" s="838">
        <v>1740</v>
      </c>
      <c r="D48" s="752">
        <v>60</v>
      </c>
      <c r="E48" s="752">
        <v>55</v>
      </c>
      <c r="F48" s="752">
        <v>80</v>
      </c>
      <c r="G48" s="752">
        <v>80</v>
      </c>
      <c r="H48" s="752">
        <v>60</v>
      </c>
      <c r="I48" s="752">
        <v>145</v>
      </c>
      <c r="J48" s="752">
        <v>95</v>
      </c>
      <c r="K48" s="752">
        <v>360</v>
      </c>
      <c r="L48" s="752">
        <v>375</v>
      </c>
      <c r="M48" s="752">
        <v>120</v>
      </c>
      <c r="N48" s="752">
        <v>150</v>
      </c>
      <c r="O48" s="752">
        <v>125</v>
      </c>
      <c r="P48" s="752">
        <v>35</v>
      </c>
      <c r="Q48" s="912">
        <v>71</v>
      </c>
      <c r="R48" s="159"/>
      <c r="S48" s="797"/>
      <c r="T48" s="747"/>
      <c r="U48" s="747"/>
    </row>
    <row r="49" spans="1:21" s="29" customFormat="1" ht="12.95" customHeight="1" x14ac:dyDescent="0.2">
      <c r="A49" s="87">
        <v>72</v>
      </c>
      <c r="B49" s="101" t="s">
        <v>71</v>
      </c>
      <c r="C49" s="838">
        <v>3005</v>
      </c>
      <c r="D49" s="752">
        <v>95</v>
      </c>
      <c r="E49" s="752">
        <v>120</v>
      </c>
      <c r="F49" s="752">
        <v>135</v>
      </c>
      <c r="G49" s="752">
        <v>200</v>
      </c>
      <c r="H49" s="752">
        <v>115</v>
      </c>
      <c r="I49" s="752">
        <v>210</v>
      </c>
      <c r="J49" s="752">
        <v>165</v>
      </c>
      <c r="K49" s="752">
        <v>655</v>
      </c>
      <c r="L49" s="752">
        <v>660</v>
      </c>
      <c r="M49" s="752">
        <v>165</v>
      </c>
      <c r="N49" s="752">
        <v>265</v>
      </c>
      <c r="O49" s="752">
        <v>160</v>
      </c>
      <c r="P49" s="752">
        <v>60</v>
      </c>
      <c r="Q49" s="912">
        <v>72</v>
      </c>
      <c r="R49" s="159"/>
      <c r="S49" s="797"/>
      <c r="T49" s="747"/>
      <c r="U49" s="747"/>
    </row>
    <row r="50" spans="1:21" s="29" customFormat="1" ht="12.95" customHeight="1" x14ac:dyDescent="0.2">
      <c r="A50" s="87">
        <v>81</v>
      </c>
      <c r="B50" s="101" t="s">
        <v>5</v>
      </c>
      <c r="C50" s="838">
        <v>1600</v>
      </c>
      <c r="D50" s="752">
        <v>60</v>
      </c>
      <c r="E50" s="752">
        <v>55</v>
      </c>
      <c r="F50" s="752">
        <v>70</v>
      </c>
      <c r="G50" s="752">
        <v>75</v>
      </c>
      <c r="H50" s="752">
        <v>45</v>
      </c>
      <c r="I50" s="752">
        <v>135</v>
      </c>
      <c r="J50" s="752">
        <v>125</v>
      </c>
      <c r="K50" s="752">
        <v>355</v>
      </c>
      <c r="L50" s="752">
        <v>340</v>
      </c>
      <c r="M50" s="752">
        <v>80</v>
      </c>
      <c r="N50" s="752">
        <v>140</v>
      </c>
      <c r="O50" s="752">
        <v>90</v>
      </c>
      <c r="P50" s="752">
        <v>25</v>
      </c>
      <c r="Q50" s="912">
        <v>81</v>
      </c>
      <c r="R50" s="159"/>
      <c r="S50" s="797"/>
      <c r="T50" s="747"/>
      <c r="U50" s="747"/>
    </row>
    <row r="51" spans="1:21" s="29" customFormat="1" ht="12.95" customHeight="1" x14ac:dyDescent="0.2">
      <c r="A51" s="87">
        <v>82</v>
      </c>
      <c r="B51" s="101" t="s">
        <v>72</v>
      </c>
      <c r="C51" s="838">
        <v>2465</v>
      </c>
      <c r="D51" s="752">
        <v>85</v>
      </c>
      <c r="E51" s="752">
        <v>85</v>
      </c>
      <c r="F51" s="752">
        <v>85</v>
      </c>
      <c r="G51" s="752">
        <v>110</v>
      </c>
      <c r="H51" s="752">
        <v>70</v>
      </c>
      <c r="I51" s="752">
        <v>205</v>
      </c>
      <c r="J51" s="752">
        <v>170</v>
      </c>
      <c r="K51" s="752">
        <v>590</v>
      </c>
      <c r="L51" s="752">
        <v>505</v>
      </c>
      <c r="M51" s="752">
        <v>135</v>
      </c>
      <c r="N51" s="752">
        <v>235</v>
      </c>
      <c r="O51" s="752">
        <v>140</v>
      </c>
      <c r="P51" s="752">
        <v>55</v>
      </c>
      <c r="Q51" s="912">
        <v>82</v>
      </c>
      <c r="R51" s="159"/>
      <c r="S51" s="797"/>
      <c r="T51" s="747"/>
      <c r="U51" s="747"/>
    </row>
    <row r="52" spans="1:21" s="29" customFormat="1" ht="12.95" customHeight="1" x14ac:dyDescent="0.2">
      <c r="A52" s="87">
        <v>83</v>
      </c>
      <c r="B52" s="101" t="s">
        <v>73</v>
      </c>
      <c r="C52" s="838">
        <v>1585</v>
      </c>
      <c r="D52" s="752">
        <v>45</v>
      </c>
      <c r="E52" s="752">
        <v>40</v>
      </c>
      <c r="F52" s="752">
        <v>75</v>
      </c>
      <c r="G52" s="752">
        <v>65</v>
      </c>
      <c r="H52" s="752">
        <v>45</v>
      </c>
      <c r="I52" s="752">
        <v>120</v>
      </c>
      <c r="J52" s="752">
        <v>80</v>
      </c>
      <c r="K52" s="752">
        <v>300</v>
      </c>
      <c r="L52" s="752">
        <v>345</v>
      </c>
      <c r="M52" s="752">
        <v>105</v>
      </c>
      <c r="N52" s="752">
        <v>140</v>
      </c>
      <c r="O52" s="752">
        <v>135</v>
      </c>
      <c r="P52" s="752">
        <v>90</v>
      </c>
      <c r="Q52" s="912">
        <v>83</v>
      </c>
      <c r="R52" s="159"/>
      <c r="S52" s="797"/>
      <c r="T52" s="747"/>
      <c r="U52" s="747"/>
    </row>
    <row r="53" spans="1:21" s="29" customFormat="1" ht="12.95" customHeight="1" x14ac:dyDescent="0.2">
      <c r="A53" s="87">
        <v>91</v>
      </c>
      <c r="B53" s="101" t="s">
        <v>74</v>
      </c>
      <c r="C53" s="838">
        <v>1515</v>
      </c>
      <c r="D53" s="752">
        <v>55</v>
      </c>
      <c r="E53" s="752">
        <v>55</v>
      </c>
      <c r="F53" s="752">
        <v>55</v>
      </c>
      <c r="G53" s="752">
        <v>65</v>
      </c>
      <c r="H53" s="752">
        <v>40</v>
      </c>
      <c r="I53" s="752">
        <v>130</v>
      </c>
      <c r="J53" s="752">
        <v>135</v>
      </c>
      <c r="K53" s="752">
        <v>330</v>
      </c>
      <c r="L53" s="752">
        <v>305</v>
      </c>
      <c r="M53" s="752">
        <v>70</v>
      </c>
      <c r="N53" s="752">
        <v>135</v>
      </c>
      <c r="O53" s="752">
        <v>95</v>
      </c>
      <c r="P53" s="752">
        <v>40</v>
      </c>
      <c r="Q53" s="912">
        <v>91</v>
      </c>
      <c r="R53" s="159"/>
      <c r="S53" s="797"/>
      <c r="T53" s="747"/>
      <c r="U53" s="747"/>
    </row>
    <row r="54" spans="1:21" s="29" customFormat="1" ht="12.95" customHeight="1" x14ac:dyDescent="0.2">
      <c r="A54" s="87">
        <v>92</v>
      </c>
      <c r="B54" s="101" t="s">
        <v>75</v>
      </c>
      <c r="C54" s="838">
        <v>170</v>
      </c>
      <c r="D54" s="752">
        <v>15</v>
      </c>
      <c r="E54" s="752">
        <v>25</v>
      </c>
      <c r="F54" s="752">
        <v>10</v>
      </c>
      <c r="G54" s="752">
        <v>15</v>
      </c>
      <c r="H54" s="752">
        <v>5</v>
      </c>
      <c r="I54" s="752">
        <v>10</v>
      </c>
      <c r="J54" s="752">
        <v>25</v>
      </c>
      <c r="K54" s="752">
        <v>50</v>
      </c>
      <c r="L54" s="752">
        <v>10</v>
      </c>
      <c r="M54" s="752">
        <v>5</v>
      </c>
      <c r="N54" s="752">
        <v>5</v>
      </c>
      <c r="O54" s="752">
        <v>0</v>
      </c>
      <c r="P54" s="752">
        <v>0</v>
      </c>
      <c r="Q54" s="912">
        <v>92</v>
      </c>
      <c r="R54" s="159"/>
      <c r="S54" s="797"/>
      <c r="T54" s="747"/>
      <c r="U54" s="747"/>
    </row>
    <row r="55" spans="1:21" s="29" customFormat="1" ht="12.95" customHeight="1" x14ac:dyDescent="0.2">
      <c r="A55" s="87">
        <v>93</v>
      </c>
      <c r="B55" s="101" t="s">
        <v>76</v>
      </c>
      <c r="C55" s="838">
        <v>1625</v>
      </c>
      <c r="D55" s="752">
        <v>40</v>
      </c>
      <c r="E55" s="752">
        <v>50</v>
      </c>
      <c r="F55" s="752">
        <v>65</v>
      </c>
      <c r="G55" s="752">
        <v>80</v>
      </c>
      <c r="H55" s="752">
        <v>55</v>
      </c>
      <c r="I55" s="752">
        <v>135</v>
      </c>
      <c r="J55" s="752">
        <v>105</v>
      </c>
      <c r="K55" s="752">
        <v>340</v>
      </c>
      <c r="L55" s="752">
        <v>330</v>
      </c>
      <c r="M55" s="752">
        <v>115</v>
      </c>
      <c r="N55" s="752">
        <v>175</v>
      </c>
      <c r="O55" s="752">
        <v>100</v>
      </c>
      <c r="P55" s="752">
        <v>35</v>
      </c>
      <c r="Q55" s="912">
        <v>93</v>
      </c>
      <c r="R55" s="159"/>
      <c r="S55" s="797"/>
      <c r="T55" s="747"/>
      <c r="U55" s="747"/>
    </row>
    <row r="56" spans="1:21" s="29" customFormat="1" ht="12.95" customHeight="1" x14ac:dyDescent="0.2">
      <c r="A56" s="87">
        <v>94</v>
      </c>
      <c r="B56" s="101" t="s">
        <v>77</v>
      </c>
      <c r="C56" s="838">
        <v>2155</v>
      </c>
      <c r="D56" s="752">
        <v>60</v>
      </c>
      <c r="E56" s="752">
        <v>55</v>
      </c>
      <c r="F56" s="752">
        <v>75</v>
      </c>
      <c r="G56" s="752">
        <v>100</v>
      </c>
      <c r="H56" s="752">
        <v>60</v>
      </c>
      <c r="I56" s="752">
        <v>160</v>
      </c>
      <c r="J56" s="752">
        <v>140</v>
      </c>
      <c r="K56" s="752">
        <v>420</v>
      </c>
      <c r="L56" s="752">
        <v>480</v>
      </c>
      <c r="M56" s="752">
        <v>175</v>
      </c>
      <c r="N56" s="752">
        <v>205</v>
      </c>
      <c r="O56" s="752">
        <v>150</v>
      </c>
      <c r="P56" s="752">
        <v>70</v>
      </c>
      <c r="Q56" s="912">
        <v>94</v>
      </c>
      <c r="R56" s="159"/>
      <c r="S56" s="797"/>
      <c r="T56" s="747"/>
      <c r="U56" s="747"/>
    </row>
    <row r="57" spans="1:21" s="29" customFormat="1" ht="12.95" customHeight="1" x14ac:dyDescent="0.2">
      <c r="A57" s="87">
        <v>101</v>
      </c>
      <c r="B57" s="101" t="s">
        <v>78</v>
      </c>
      <c r="C57" s="838">
        <v>3155</v>
      </c>
      <c r="D57" s="752">
        <v>100</v>
      </c>
      <c r="E57" s="752">
        <v>125</v>
      </c>
      <c r="F57" s="752">
        <v>140</v>
      </c>
      <c r="G57" s="752">
        <v>160</v>
      </c>
      <c r="H57" s="752">
        <v>95</v>
      </c>
      <c r="I57" s="752">
        <v>220</v>
      </c>
      <c r="J57" s="752">
        <v>170</v>
      </c>
      <c r="K57" s="752">
        <v>675</v>
      </c>
      <c r="L57" s="752">
        <v>725</v>
      </c>
      <c r="M57" s="752">
        <v>240</v>
      </c>
      <c r="N57" s="752">
        <v>275</v>
      </c>
      <c r="O57" s="752">
        <v>170</v>
      </c>
      <c r="P57" s="752">
        <v>55</v>
      </c>
      <c r="Q57" s="912">
        <v>101</v>
      </c>
      <c r="R57" s="159"/>
      <c r="S57" s="797"/>
      <c r="T57" s="747"/>
      <c r="U57" s="747"/>
    </row>
    <row r="58" spans="1:21" s="29" customFormat="1" ht="12.95" customHeight="1" x14ac:dyDescent="0.2">
      <c r="A58" s="87">
        <v>102</v>
      </c>
      <c r="B58" s="101" t="s">
        <v>79</v>
      </c>
      <c r="C58" s="838">
        <v>110</v>
      </c>
      <c r="D58" s="752">
        <v>0</v>
      </c>
      <c r="E58" s="752">
        <v>5</v>
      </c>
      <c r="F58" s="752">
        <v>0</v>
      </c>
      <c r="G58" s="752">
        <v>5</v>
      </c>
      <c r="H58" s="752">
        <v>0</v>
      </c>
      <c r="I58" s="752">
        <v>15</v>
      </c>
      <c r="J58" s="752">
        <v>5</v>
      </c>
      <c r="K58" s="752">
        <v>25</v>
      </c>
      <c r="L58" s="752">
        <v>20</v>
      </c>
      <c r="M58" s="752">
        <v>15</v>
      </c>
      <c r="N58" s="752">
        <v>10</v>
      </c>
      <c r="O58" s="752">
        <v>5</v>
      </c>
      <c r="P58" s="752">
        <v>5</v>
      </c>
      <c r="Q58" s="912">
        <v>102</v>
      </c>
      <c r="R58" s="159"/>
      <c r="S58" s="797"/>
      <c r="T58" s="747"/>
      <c r="U58" s="747"/>
    </row>
    <row r="59" spans="1:21" s="29" customFormat="1" ht="12.95" customHeight="1" x14ac:dyDescent="0.2">
      <c r="A59" s="87">
        <v>103</v>
      </c>
      <c r="B59" s="101" t="s">
        <v>80</v>
      </c>
      <c r="C59" s="838">
        <v>950</v>
      </c>
      <c r="D59" s="752">
        <v>40</v>
      </c>
      <c r="E59" s="752">
        <v>50</v>
      </c>
      <c r="F59" s="752">
        <v>90</v>
      </c>
      <c r="G59" s="752">
        <v>80</v>
      </c>
      <c r="H59" s="752">
        <v>35</v>
      </c>
      <c r="I59" s="752">
        <v>55</v>
      </c>
      <c r="J59" s="752">
        <v>35</v>
      </c>
      <c r="K59" s="752">
        <v>260</v>
      </c>
      <c r="L59" s="752">
        <v>175</v>
      </c>
      <c r="M59" s="752">
        <v>40</v>
      </c>
      <c r="N59" s="752">
        <v>50</v>
      </c>
      <c r="O59" s="752">
        <v>30</v>
      </c>
      <c r="P59" s="752">
        <v>10</v>
      </c>
      <c r="Q59" s="912">
        <v>103</v>
      </c>
      <c r="R59" s="159"/>
      <c r="S59" s="797"/>
      <c r="T59" s="747"/>
      <c r="U59" s="747"/>
    </row>
    <row r="60" spans="1:21" s="29" customFormat="1" ht="12" customHeight="1" x14ac:dyDescent="0.2">
      <c r="A60" s="87">
        <v>105</v>
      </c>
      <c r="B60" s="101" t="s">
        <v>81</v>
      </c>
      <c r="C60" s="838">
        <v>540</v>
      </c>
      <c r="D60" s="752">
        <v>10</v>
      </c>
      <c r="E60" s="752">
        <v>25</v>
      </c>
      <c r="F60" s="752">
        <v>35</v>
      </c>
      <c r="G60" s="752">
        <v>35</v>
      </c>
      <c r="H60" s="752">
        <v>15</v>
      </c>
      <c r="I60" s="752">
        <v>20</v>
      </c>
      <c r="J60" s="752">
        <v>20</v>
      </c>
      <c r="K60" s="752">
        <v>120</v>
      </c>
      <c r="L60" s="752">
        <v>120</v>
      </c>
      <c r="M60" s="752">
        <v>35</v>
      </c>
      <c r="N60" s="752">
        <v>55</v>
      </c>
      <c r="O60" s="752">
        <v>45</v>
      </c>
      <c r="P60" s="752">
        <v>5</v>
      </c>
      <c r="Q60" s="912">
        <v>105</v>
      </c>
      <c r="R60" s="159"/>
      <c r="S60" s="797"/>
      <c r="T60" s="747"/>
      <c r="U60" s="747"/>
    </row>
    <row r="61" spans="1:21" s="29" customFormat="1" ht="12.95" customHeight="1" x14ac:dyDescent="0.2">
      <c r="A61" s="87">
        <v>106</v>
      </c>
      <c r="B61" s="101" t="s">
        <v>82</v>
      </c>
      <c r="C61" s="838">
        <v>960</v>
      </c>
      <c r="D61" s="752">
        <v>35</v>
      </c>
      <c r="E61" s="752">
        <v>35</v>
      </c>
      <c r="F61" s="752">
        <v>45</v>
      </c>
      <c r="G61" s="752">
        <v>45</v>
      </c>
      <c r="H61" s="752">
        <v>25</v>
      </c>
      <c r="I61" s="752">
        <v>50</v>
      </c>
      <c r="J61" s="752">
        <v>45</v>
      </c>
      <c r="K61" s="752">
        <v>215</v>
      </c>
      <c r="L61" s="752">
        <v>170</v>
      </c>
      <c r="M61" s="752">
        <v>85</v>
      </c>
      <c r="N61" s="752">
        <v>120</v>
      </c>
      <c r="O61" s="752">
        <v>70</v>
      </c>
      <c r="P61" s="752">
        <v>25</v>
      </c>
      <c r="Q61" s="912">
        <v>106</v>
      </c>
      <c r="R61" s="159"/>
      <c r="S61" s="797"/>
      <c r="T61" s="747"/>
      <c r="U61" s="747"/>
    </row>
    <row r="62" spans="1:21" s="29" customFormat="1" ht="12" customHeight="1" x14ac:dyDescent="0.2">
      <c r="A62" s="87">
        <v>107</v>
      </c>
      <c r="B62" s="101" t="s">
        <v>83</v>
      </c>
      <c r="C62" s="838">
        <v>2105</v>
      </c>
      <c r="D62" s="752">
        <v>40</v>
      </c>
      <c r="E62" s="752">
        <v>60</v>
      </c>
      <c r="F62" s="752">
        <v>85</v>
      </c>
      <c r="G62" s="752">
        <v>115</v>
      </c>
      <c r="H62" s="752">
        <v>75</v>
      </c>
      <c r="I62" s="752">
        <v>130</v>
      </c>
      <c r="J62" s="752">
        <v>100</v>
      </c>
      <c r="K62" s="752">
        <v>415</v>
      </c>
      <c r="L62" s="752">
        <v>540</v>
      </c>
      <c r="M62" s="752">
        <v>150</v>
      </c>
      <c r="N62" s="752">
        <v>205</v>
      </c>
      <c r="O62" s="752">
        <v>140</v>
      </c>
      <c r="P62" s="752">
        <v>50</v>
      </c>
      <c r="Q62" s="912">
        <v>107</v>
      </c>
      <c r="R62" s="159"/>
      <c r="S62" s="797"/>
      <c r="T62" s="747"/>
      <c r="U62" s="747"/>
    </row>
    <row r="63" spans="1:21" s="29" customFormat="1" ht="12.95" customHeight="1" x14ac:dyDescent="0.2">
      <c r="A63" s="87">
        <v>108</v>
      </c>
      <c r="B63" s="101" t="s">
        <v>84</v>
      </c>
      <c r="C63" s="838">
        <v>1080</v>
      </c>
      <c r="D63" s="752">
        <v>25</v>
      </c>
      <c r="E63" s="752">
        <v>35</v>
      </c>
      <c r="F63" s="752">
        <v>35</v>
      </c>
      <c r="G63" s="752">
        <v>50</v>
      </c>
      <c r="H63" s="752">
        <v>30</v>
      </c>
      <c r="I63" s="752">
        <v>70</v>
      </c>
      <c r="J63" s="752">
        <v>50</v>
      </c>
      <c r="K63" s="752">
        <v>220</v>
      </c>
      <c r="L63" s="752">
        <v>245</v>
      </c>
      <c r="M63" s="752">
        <v>75</v>
      </c>
      <c r="N63" s="752">
        <v>125</v>
      </c>
      <c r="O63" s="752">
        <v>95</v>
      </c>
      <c r="P63" s="752">
        <v>25</v>
      </c>
      <c r="Q63" s="912">
        <v>108</v>
      </c>
      <c r="R63" s="159"/>
      <c r="S63" s="797"/>
      <c r="T63" s="747"/>
      <c r="U63" s="747"/>
    </row>
    <row r="64" spans="1:21" s="29" customFormat="1" ht="10.9" customHeight="1" x14ac:dyDescent="0.2">
      <c r="A64" s="87">
        <v>109</v>
      </c>
      <c r="B64" s="101" t="s">
        <v>145</v>
      </c>
      <c r="C64" s="838">
        <v>520</v>
      </c>
      <c r="D64" s="752">
        <v>10</v>
      </c>
      <c r="E64" s="752">
        <v>15</v>
      </c>
      <c r="F64" s="752">
        <v>30</v>
      </c>
      <c r="G64" s="752">
        <v>30</v>
      </c>
      <c r="H64" s="752">
        <v>30</v>
      </c>
      <c r="I64" s="752">
        <v>45</v>
      </c>
      <c r="J64" s="752">
        <v>20</v>
      </c>
      <c r="K64" s="752">
        <v>90</v>
      </c>
      <c r="L64" s="752">
        <v>165</v>
      </c>
      <c r="M64" s="752">
        <v>30</v>
      </c>
      <c r="N64" s="752">
        <v>35</v>
      </c>
      <c r="O64" s="752">
        <v>25</v>
      </c>
      <c r="P64" s="752">
        <v>5</v>
      </c>
      <c r="Q64" s="912">
        <v>109</v>
      </c>
      <c r="R64" s="159"/>
      <c r="S64" s="797"/>
      <c r="T64" s="747"/>
      <c r="U64" s="747"/>
    </row>
    <row r="65" spans="1:21" s="29" customFormat="1" ht="12" customHeight="1" x14ac:dyDescent="0.2">
      <c r="A65" s="87">
        <v>111</v>
      </c>
      <c r="B65" s="101" t="s">
        <v>85</v>
      </c>
      <c r="C65" s="838">
        <v>4575</v>
      </c>
      <c r="D65" s="752">
        <v>160</v>
      </c>
      <c r="E65" s="752">
        <v>125</v>
      </c>
      <c r="F65" s="752">
        <v>140</v>
      </c>
      <c r="G65" s="752">
        <v>135</v>
      </c>
      <c r="H65" s="752">
        <v>90</v>
      </c>
      <c r="I65" s="752">
        <v>310</v>
      </c>
      <c r="J65" s="752">
        <v>390</v>
      </c>
      <c r="K65" s="752">
        <v>1160</v>
      </c>
      <c r="L65" s="752">
        <v>860</v>
      </c>
      <c r="M65" s="752">
        <v>265</v>
      </c>
      <c r="N65" s="752">
        <v>495</v>
      </c>
      <c r="O65" s="752">
        <v>325</v>
      </c>
      <c r="P65" s="752">
        <v>125</v>
      </c>
      <c r="Q65" s="912">
        <v>111</v>
      </c>
      <c r="R65" s="159"/>
      <c r="S65" s="797"/>
      <c r="T65" s="747"/>
      <c r="U65" s="747"/>
    </row>
    <row r="66" spans="1:21" s="29" customFormat="1" ht="11.45" customHeight="1" x14ac:dyDescent="0.2">
      <c r="A66" s="87">
        <v>112</v>
      </c>
      <c r="B66" s="101" t="s">
        <v>86</v>
      </c>
      <c r="C66" s="838">
        <v>5685</v>
      </c>
      <c r="D66" s="752">
        <v>205</v>
      </c>
      <c r="E66" s="752">
        <v>210</v>
      </c>
      <c r="F66" s="752">
        <v>225</v>
      </c>
      <c r="G66" s="752">
        <v>240</v>
      </c>
      <c r="H66" s="752">
        <v>110</v>
      </c>
      <c r="I66" s="752">
        <v>370</v>
      </c>
      <c r="J66" s="752">
        <v>430</v>
      </c>
      <c r="K66" s="752">
        <v>1525</v>
      </c>
      <c r="L66" s="752">
        <v>1025</v>
      </c>
      <c r="M66" s="752">
        <v>300</v>
      </c>
      <c r="N66" s="752">
        <v>535</v>
      </c>
      <c r="O66" s="752">
        <v>360</v>
      </c>
      <c r="P66" s="752">
        <v>155</v>
      </c>
      <c r="Q66" s="912">
        <v>112</v>
      </c>
      <c r="R66" s="159"/>
      <c r="S66" s="797"/>
      <c r="T66" s="747"/>
      <c r="U66" s="747"/>
    </row>
    <row r="67" spans="1:21" s="29" customFormat="1" ht="11.45" customHeight="1" x14ac:dyDescent="0.2">
      <c r="A67" s="87">
        <v>113</v>
      </c>
      <c r="B67" s="101" t="s">
        <v>87</v>
      </c>
      <c r="C67" s="838">
        <v>485</v>
      </c>
      <c r="D67" s="752">
        <v>15</v>
      </c>
      <c r="E67" s="752">
        <v>20</v>
      </c>
      <c r="F67" s="752">
        <v>30</v>
      </c>
      <c r="G67" s="752">
        <v>35</v>
      </c>
      <c r="H67" s="752">
        <v>10</v>
      </c>
      <c r="I67" s="752">
        <v>35</v>
      </c>
      <c r="J67" s="752">
        <v>30</v>
      </c>
      <c r="K67" s="752">
        <v>135</v>
      </c>
      <c r="L67" s="752">
        <v>100</v>
      </c>
      <c r="M67" s="752">
        <v>20</v>
      </c>
      <c r="N67" s="752">
        <v>25</v>
      </c>
      <c r="O67" s="752">
        <v>20</v>
      </c>
      <c r="P67" s="752">
        <v>15</v>
      </c>
      <c r="Q67" s="912">
        <v>113</v>
      </c>
      <c r="R67" s="159"/>
      <c r="S67" s="797"/>
      <c r="T67" s="747"/>
      <c r="U67" s="747"/>
    </row>
    <row r="68" spans="1:21" s="29" customFormat="1" ht="11.45" customHeight="1" x14ac:dyDescent="0.2">
      <c r="A68" s="87">
        <v>121</v>
      </c>
      <c r="B68" s="101" t="s">
        <v>61</v>
      </c>
      <c r="C68" s="838">
        <v>5925</v>
      </c>
      <c r="D68" s="752">
        <v>200</v>
      </c>
      <c r="E68" s="752">
        <v>150</v>
      </c>
      <c r="F68" s="752">
        <v>200</v>
      </c>
      <c r="G68" s="752">
        <v>195</v>
      </c>
      <c r="H68" s="752">
        <v>130</v>
      </c>
      <c r="I68" s="752">
        <v>390</v>
      </c>
      <c r="J68" s="752">
        <v>480</v>
      </c>
      <c r="K68" s="752">
        <v>1450</v>
      </c>
      <c r="L68" s="752">
        <v>1255</v>
      </c>
      <c r="M68" s="752">
        <v>390</v>
      </c>
      <c r="N68" s="752">
        <v>560</v>
      </c>
      <c r="O68" s="752">
        <v>380</v>
      </c>
      <c r="P68" s="752">
        <v>150</v>
      </c>
      <c r="Q68" s="912">
        <v>121</v>
      </c>
      <c r="R68" s="159"/>
      <c r="S68" s="797"/>
      <c r="T68" s="747"/>
      <c r="U68" s="747"/>
    </row>
    <row r="69" spans="1:21" s="29" customFormat="1" ht="11.45" customHeight="1" x14ac:dyDescent="0.2">
      <c r="A69" s="87">
        <v>122</v>
      </c>
      <c r="B69" s="101" t="s">
        <v>62</v>
      </c>
      <c r="C69" s="838">
        <v>5310</v>
      </c>
      <c r="D69" s="752">
        <v>170</v>
      </c>
      <c r="E69" s="752">
        <v>150</v>
      </c>
      <c r="F69" s="752">
        <v>170</v>
      </c>
      <c r="G69" s="752">
        <v>205</v>
      </c>
      <c r="H69" s="752">
        <v>135</v>
      </c>
      <c r="I69" s="752">
        <v>370</v>
      </c>
      <c r="J69" s="752">
        <v>405</v>
      </c>
      <c r="K69" s="752">
        <v>1175</v>
      </c>
      <c r="L69" s="752">
        <v>1100</v>
      </c>
      <c r="M69" s="752">
        <v>340</v>
      </c>
      <c r="N69" s="752">
        <v>520</v>
      </c>
      <c r="O69" s="752">
        <v>410</v>
      </c>
      <c r="P69" s="752">
        <v>165</v>
      </c>
      <c r="Q69" s="912">
        <v>122</v>
      </c>
      <c r="R69" s="159"/>
      <c r="S69" s="797"/>
      <c r="T69" s="747"/>
      <c r="U69" s="747"/>
    </row>
    <row r="70" spans="1:21" s="29" customFormat="1" x14ac:dyDescent="0.2">
      <c r="A70" s="87">
        <v>123</v>
      </c>
      <c r="B70" s="101" t="s">
        <v>63</v>
      </c>
      <c r="C70" s="838">
        <v>2600</v>
      </c>
      <c r="D70" s="752">
        <v>90</v>
      </c>
      <c r="E70" s="752">
        <v>80</v>
      </c>
      <c r="F70" s="752">
        <v>105</v>
      </c>
      <c r="G70" s="752">
        <v>120</v>
      </c>
      <c r="H70" s="752">
        <v>75</v>
      </c>
      <c r="I70" s="752">
        <v>205</v>
      </c>
      <c r="J70" s="752">
        <v>150</v>
      </c>
      <c r="K70" s="752">
        <v>565</v>
      </c>
      <c r="L70" s="752">
        <v>555</v>
      </c>
      <c r="M70" s="752">
        <v>170</v>
      </c>
      <c r="N70" s="752">
        <v>270</v>
      </c>
      <c r="O70" s="752">
        <v>155</v>
      </c>
      <c r="P70" s="752">
        <v>55</v>
      </c>
      <c r="Q70" s="912">
        <v>123</v>
      </c>
      <c r="R70" s="159"/>
      <c r="S70" s="797"/>
      <c r="T70" s="747"/>
      <c r="U70" s="747"/>
    </row>
    <row r="71" spans="1:21" s="29" customFormat="1" ht="8.25" customHeight="1" x14ac:dyDescent="0.2">
      <c r="A71" s="87"/>
      <c r="B71" s="101"/>
      <c r="C71" s="751"/>
      <c r="D71" s="913"/>
      <c r="E71" s="913"/>
      <c r="F71" s="913"/>
      <c r="G71" s="913"/>
      <c r="H71" s="913"/>
      <c r="I71" s="913"/>
      <c r="J71" s="913"/>
      <c r="K71" s="913"/>
      <c r="L71" s="913"/>
      <c r="M71" s="913"/>
      <c r="N71" s="913"/>
      <c r="O71" s="913"/>
      <c r="P71" s="913"/>
      <c r="Q71" s="914"/>
      <c r="R71" s="159"/>
      <c r="S71" s="797"/>
      <c r="T71" s="747"/>
    </row>
    <row r="72" spans="1:21" s="23" customFormat="1" x14ac:dyDescent="0.2">
      <c r="A72" s="85">
        <v>1</v>
      </c>
      <c r="B72" s="144" t="s">
        <v>2</v>
      </c>
      <c r="C72" s="131">
        <v>15120</v>
      </c>
      <c r="D72" s="131">
        <v>425</v>
      </c>
      <c r="E72" s="71">
        <v>360</v>
      </c>
      <c r="F72" s="71">
        <v>430</v>
      </c>
      <c r="G72" s="71">
        <v>490</v>
      </c>
      <c r="H72" s="71">
        <v>320</v>
      </c>
      <c r="I72" s="71">
        <v>1555</v>
      </c>
      <c r="J72" s="71">
        <v>1590</v>
      </c>
      <c r="K72" s="71">
        <v>3900</v>
      </c>
      <c r="L72" s="71">
        <v>2720</v>
      </c>
      <c r="M72" s="71">
        <v>860</v>
      </c>
      <c r="N72" s="71">
        <v>1135</v>
      </c>
      <c r="O72" s="71">
        <v>880</v>
      </c>
      <c r="P72" s="71">
        <v>460</v>
      </c>
      <c r="Q72" s="915">
        <v>1</v>
      </c>
      <c r="R72" s="160"/>
      <c r="S72" s="797"/>
      <c r="T72" s="747"/>
    </row>
    <row r="73" spans="1:21" s="23" customFormat="1" ht="12" customHeight="1" x14ac:dyDescent="0.2">
      <c r="A73" s="85">
        <v>2</v>
      </c>
      <c r="B73" s="144" t="s">
        <v>6</v>
      </c>
      <c r="C73" s="131">
        <v>18465</v>
      </c>
      <c r="D73" s="131">
        <v>575</v>
      </c>
      <c r="E73" s="71">
        <v>580</v>
      </c>
      <c r="F73" s="71">
        <v>770</v>
      </c>
      <c r="G73" s="71">
        <v>950</v>
      </c>
      <c r="H73" s="71">
        <v>610</v>
      </c>
      <c r="I73" s="71">
        <v>1525</v>
      </c>
      <c r="J73" s="71">
        <v>1350</v>
      </c>
      <c r="K73" s="71">
        <v>4100</v>
      </c>
      <c r="L73" s="71">
        <v>3580</v>
      </c>
      <c r="M73" s="71">
        <v>1025</v>
      </c>
      <c r="N73" s="71">
        <v>1700</v>
      </c>
      <c r="O73" s="71">
        <v>1200</v>
      </c>
      <c r="P73" s="71">
        <v>500</v>
      </c>
      <c r="Q73" s="915">
        <v>2</v>
      </c>
      <c r="R73" s="160"/>
      <c r="S73" s="797"/>
      <c r="T73" s="747"/>
    </row>
    <row r="74" spans="1:21" s="23" customFormat="1" ht="12" customHeight="1" x14ac:dyDescent="0.2">
      <c r="A74" s="85">
        <v>3</v>
      </c>
      <c r="B74" s="144" t="s">
        <v>10</v>
      </c>
      <c r="C74" s="131">
        <v>21440</v>
      </c>
      <c r="D74" s="131">
        <v>645</v>
      </c>
      <c r="E74" s="71">
        <v>650</v>
      </c>
      <c r="F74" s="71">
        <v>830</v>
      </c>
      <c r="G74" s="71">
        <v>935</v>
      </c>
      <c r="H74" s="71">
        <v>550</v>
      </c>
      <c r="I74" s="71">
        <v>1790</v>
      </c>
      <c r="J74" s="71">
        <v>1840</v>
      </c>
      <c r="K74" s="71">
        <v>5055</v>
      </c>
      <c r="L74" s="71">
        <v>4060</v>
      </c>
      <c r="M74" s="71">
        <v>1260</v>
      </c>
      <c r="N74" s="71">
        <v>1995</v>
      </c>
      <c r="O74" s="71">
        <v>1315</v>
      </c>
      <c r="P74" s="71">
        <v>520</v>
      </c>
      <c r="Q74" s="915">
        <v>3</v>
      </c>
      <c r="R74" s="160"/>
      <c r="S74" s="797"/>
      <c r="T74" s="747"/>
    </row>
    <row r="75" spans="1:21" s="23" customFormat="1" ht="12.6" customHeight="1" x14ac:dyDescent="0.2">
      <c r="A75" s="85">
        <v>4</v>
      </c>
      <c r="B75" s="144" t="s">
        <v>3</v>
      </c>
      <c r="C75" s="131">
        <v>19145</v>
      </c>
      <c r="D75" s="131">
        <v>690</v>
      </c>
      <c r="E75" s="71">
        <v>675</v>
      </c>
      <c r="F75" s="71">
        <v>790</v>
      </c>
      <c r="G75" s="71">
        <v>835</v>
      </c>
      <c r="H75" s="71">
        <v>500</v>
      </c>
      <c r="I75" s="71">
        <v>1425</v>
      </c>
      <c r="J75" s="71">
        <v>1430</v>
      </c>
      <c r="K75" s="71">
        <v>4480</v>
      </c>
      <c r="L75" s="71">
        <v>3665</v>
      </c>
      <c r="M75" s="71">
        <v>1110</v>
      </c>
      <c r="N75" s="71">
        <v>1635</v>
      </c>
      <c r="O75" s="71">
        <v>1340</v>
      </c>
      <c r="P75" s="71">
        <v>580</v>
      </c>
      <c r="Q75" s="915">
        <v>4</v>
      </c>
      <c r="R75" s="160"/>
      <c r="S75" s="797"/>
      <c r="T75" s="747"/>
    </row>
    <row r="76" spans="1:21" s="23" customFormat="1" ht="11.45" customHeight="1" x14ac:dyDescent="0.2">
      <c r="A76" s="85">
        <v>5</v>
      </c>
      <c r="B76" s="144" t="s">
        <v>7</v>
      </c>
      <c r="C76" s="131">
        <v>11060</v>
      </c>
      <c r="D76" s="131">
        <v>335</v>
      </c>
      <c r="E76" s="71">
        <v>350</v>
      </c>
      <c r="F76" s="71">
        <v>425</v>
      </c>
      <c r="G76" s="71">
        <v>505</v>
      </c>
      <c r="H76" s="71">
        <v>285</v>
      </c>
      <c r="I76" s="71">
        <v>770</v>
      </c>
      <c r="J76" s="71">
        <v>665</v>
      </c>
      <c r="K76" s="71">
        <v>2255</v>
      </c>
      <c r="L76" s="71">
        <v>2430</v>
      </c>
      <c r="M76" s="71">
        <v>770</v>
      </c>
      <c r="N76" s="71">
        <v>1050</v>
      </c>
      <c r="O76" s="71">
        <v>885</v>
      </c>
      <c r="P76" s="71">
        <v>345</v>
      </c>
      <c r="Q76" s="915">
        <v>5</v>
      </c>
      <c r="R76" s="160"/>
      <c r="S76" s="797"/>
      <c r="T76" s="747"/>
    </row>
    <row r="77" spans="1:21" s="23" customFormat="1" ht="11.45" customHeight="1" x14ac:dyDescent="0.2">
      <c r="A77" s="85">
        <v>6</v>
      </c>
      <c r="B77" s="144" t="s">
        <v>11</v>
      </c>
      <c r="C77" s="131">
        <v>7255</v>
      </c>
      <c r="D77" s="131">
        <v>230</v>
      </c>
      <c r="E77" s="71">
        <v>235</v>
      </c>
      <c r="F77" s="71">
        <v>370</v>
      </c>
      <c r="G77" s="71">
        <v>380</v>
      </c>
      <c r="H77" s="71">
        <v>225</v>
      </c>
      <c r="I77" s="71">
        <v>585</v>
      </c>
      <c r="J77" s="71">
        <v>350</v>
      </c>
      <c r="K77" s="71">
        <v>1425</v>
      </c>
      <c r="L77" s="71">
        <v>1650</v>
      </c>
      <c r="M77" s="71">
        <v>505</v>
      </c>
      <c r="N77" s="71">
        <v>640</v>
      </c>
      <c r="O77" s="71">
        <v>490</v>
      </c>
      <c r="P77" s="71">
        <v>175</v>
      </c>
      <c r="Q77" s="915">
        <v>6</v>
      </c>
      <c r="R77" s="160"/>
      <c r="S77" s="797"/>
      <c r="T77" s="747"/>
    </row>
    <row r="78" spans="1:21" s="23" customFormat="1" ht="12" customHeight="1" x14ac:dyDescent="0.2">
      <c r="A78" s="85">
        <v>7</v>
      </c>
      <c r="B78" s="144" t="s">
        <v>4</v>
      </c>
      <c r="C78" s="131">
        <v>4745</v>
      </c>
      <c r="D78" s="131">
        <v>155</v>
      </c>
      <c r="E78" s="71">
        <v>170</v>
      </c>
      <c r="F78" s="71">
        <v>215</v>
      </c>
      <c r="G78" s="71">
        <v>280</v>
      </c>
      <c r="H78" s="71">
        <v>175</v>
      </c>
      <c r="I78" s="71">
        <v>355</v>
      </c>
      <c r="J78" s="71">
        <v>255</v>
      </c>
      <c r="K78" s="71">
        <v>1015</v>
      </c>
      <c r="L78" s="71">
        <v>1035</v>
      </c>
      <c r="M78" s="71">
        <v>285</v>
      </c>
      <c r="N78" s="71">
        <v>420</v>
      </c>
      <c r="O78" s="71">
        <v>290</v>
      </c>
      <c r="P78" s="71">
        <v>95</v>
      </c>
      <c r="Q78" s="915">
        <v>7</v>
      </c>
      <c r="R78" s="160"/>
      <c r="S78" s="797"/>
      <c r="T78" s="747"/>
    </row>
    <row r="79" spans="1:21" s="23" customFormat="1" ht="12" customHeight="1" x14ac:dyDescent="0.2">
      <c r="A79" s="85">
        <v>8</v>
      </c>
      <c r="B79" s="144" t="s">
        <v>5</v>
      </c>
      <c r="C79" s="131">
        <v>5650</v>
      </c>
      <c r="D79" s="131">
        <v>190</v>
      </c>
      <c r="E79" s="71">
        <v>180</v>
      </c>
      <c r="F79" s="71">
        <v>230</v>
      </c>
      <c r="G79" s="71">
        <v>250</v>
      </c>
      <c r="H79" s="71">
        <v>160</v>
      </c>
      <c r="I79" s="71">
        <v>465</v>
      </c>
      <c r="J79" s="71">
        <v>375</v>
      </c>
      <c r="K79" s="71">
        <v>1245</v>
      </c>
      <c r="L79" s="71">
        <v>1185</v>
      </c>
      <c r="M79" s="71">
        <v>320</v>
      </c>
      <c r="N79" s="71">
        <v>515</v>
      </c>
      <c r="O79" s="71">
        <v>365</v>
      </c>
      <c r="P79" s="71">
        <v>170</v>
      </c>
      <c r="Q79" s="915">
        <v>8</v>
      </c>
      <c r="R79" s="160"/>
      <c r="S79" s="797"/>
      <c r="T79" s="747"/>
    </row>
    <row r="80" spans="1:21" s="23" customFormat="1" ht="12.6" customHeight="1" x14ac:dyDescent="0.2">
      <c r="A80" s="85">
        <v>9</v>
      </c>
      <c r="B80" s="144" t="s">
        <v>8</v>
      </c>
      <c r="C80" s="131">
        <v>5470</v>
      </c>
      <c r="D80" s="131">
        <v>170</v>
      </c>
      <c r="E80" s="71">
        <v>185</v>
      </c>
      <c r="F80" s="71">
        <v>210</v>
      </c>
      <c r="G80" s="71">
        <v>260</v>
      </c>
      <c r="H80" s="71">
        <v>160</v>
      </c>
      <c r="I80" s="71">
        <v>430</v>
      </c>
      <c r="J80" s="71">
        <v>405</v>
      </c>
      <c r="K80" s="71">
        <v>1145</v>
      </c>
      <c r="L80" s="71">
        <v>1125</v>
      </c>
      <c r="M80" s="71">
        <v>365</v>
      </c>
      <c r="N80" s="71">
        <v>520</v>
      </c>
      <c r="O80" s="71">
        <v>350</v>
      </c>
      <c r="P80" s="71">
        <v>145</v>
      </c>
      <c r="Q80" s="915">
        <v>9</v>
      </c>
      <c r="R80" s="160"/>
      <c r="S80" s="797"/>
      <c r="T80" s="747"/>
    </row>
    <row r="81" spans="1:21" s="23" customFormat="1" ht="12" customHeight="1" x14ac:dyDescent="0.2">
      <c r="A81" s="85">
        <v>10</v>
      </c>
      <c r="B81" s="144" t="s">
        <v>9</v>
      </c>
      <c r="C81" s="131">
        <v>9430</v>
      </c>
      <c r="D81" s="131">
        <v>260</v>
      </c>
      <c r="E81" s="71">
        <v>350</v>
      </c>
      <c r="F81" s="71">
        <v>455</v>
      </c>
      <c r="G81" s="71">
        <v>520</v>
      </c>
      <c r="H81" s="71">
        <v>305</v>
      </c>
      <c r="I81" s="71">
        <v>605</v>
      </c>
      <c r="J81" s="71">
        <v>440</v>
      </c>
      <c r="K81" s="71">
        <v>2015</v>
      </c>
      <c r="L81" s="71">
        <v>2165</v>
      </c>
      <c r="M81" s="71">
        <v>675</v>
      </c>
      <c r="N81" s="71">
        <v>880</v>
      </c>
      <c r="O81" s="71">
        <v>575</v>
      </c>
      <c r="P81" s="71">
        <v>180</v>
      </c>
      <c r="Q81" s="915">
        <v>10</v>
      </c>
      <c r="R81" s="160"/>
      <c r="S81" s="797"/>
      <c r="T81" s="747"/>
    </row>
    <row r="82" spans="1:21" s="23" customFormat="1" ht="12" customHeight="1" x14ac:dyDescent="0.2">
      <c r="A82" s="85">
        <v>11</v>
      </c>
      <c r="B82" s="144" t="s">
        <v>113</v>
      </c>
      <c r="C82" s="131">
        <v>10750</v>
      </c>
      <c r="D82" s="131">
        <v>375</v>
      </c>
      <c r="E82" s="71">
        <v>355</v>
      </c>
      <c r="F82" s="71">
        <v>390</v>
      </c>
      <c r="G82" s="71">
        <v>410</v>
      </c>
      <c r="H82" s="71">
        <v>210</v>
      </c>
      <c r="I82" s="71">
        <v>715</v>
      </c>
      <c r="J82" s="71">
        <v>845</v>
      </c>
      <c r="K82" s="71">
        <v>2820</v>
      </c>
      <c r="L82" s="71">
        <v>1985</v>
      </c>
      <c r="M82" s="71">
        <v>590</v>
      </c>
      <c r="N82" s="71">
        <v>1055</v>
      </c>
      <c r="O82" s="71">
        <v>705</v>
      </c>
      <c r="P82" s="71">
        <v>295</v>
      </c>
      <c r="Q82" s="915">
        <v>11</v>
      </c>
      <c r="R82" s="160"/>
      <c r="S82" s="797"/>
      <c r="T82" s="747"/>
      <c r="U82" s="23" t="s">
        <v>348</v>
      </c>
    </row>
    <row r="83" spans="1:21" s="23" customFormat="1" x14ac:dyDescent="0.2">
      <c r="A83" s="85">
        <v>12</v>
      </c>
      <c r="B83" s="144" t="s">
        <v>165</v>
      </c>
      <c r="C83" s="131">
        <v>13840</v>
      </c>
      <c r="D83" s="131">
        <v>460</v>
      </c>
      <c r="E83" s="71">
        <v>380</v>
      </c>
      <c r="F83" s="71">
        <v>475</v>
      </c>
      <c r="G83" s="71">
        <v>520</v>
      </c>
      <c r="H83" s="71">
        <v>345</v>
      </c>
      <c r="I83" s="71">
        <v>965</v>
      </c>
      <c r="J83" s="71">
        <v>1035</v>
      </c>
      <c r="K83" s="71">
        <v>3195</v>
      </c>
      <c r="L83" s="71">
        <v>2910</v>
      </c>
      <c r="M83" s="71">
        <v>900</v>
      </c>
      <c r="N83" s="71">
        <v>1345</v>
      </c>
      <c r="O83" s="71">
        <v>945</v>
      </c>
      <c r="P83" s="71">
        <v>370</v>
      </c>
      <c r="Q83" s="915">
        <v>12</v>
      </c>
      <c r="R83" s="160"/>
      <c r="S83" s="797"/>
      <c r="T83" s="747"/>
    </row>
    <row r="84" spans="1:21" s="832" customFormat="1" ht="3" customHeight="1" x14ac:dyDescent="0.2">
      <c r="A84" s="94"/>
      <c r="B84" s="99"/>
      <c r="C84" s="69"/>
      <c r="D84" s="69"/>
      <c r="E84" s="69"/>
      <c r="F84" s="69"/>
      <c r="G84" s="69"/>
      <c r="H84" s="69"/>
      <c r="I84" s="69"/>
      <c r="J84" s="69"/>
      <c r="K84" s="69"/>
      <c r="L84" s="69"/>
      <c r="M84" s="69"/>
      <c r="N84" s="69"/>
      <c r="O84" s="69"/>
      <c r="P84" s="69"/>
      <c r="Q84" s="916"/>
      <c r="R84" s="679"/>
      <c r="S84" s="100"/>
      <c r="T84" s="747"/>
    </row>
    <row r="85" spans="1:21" ht="14.25" customHeight="1" x14ac:dyDescent="0.2">
      <c r="A85" s="94"/>
      <c r="B85" s="101" t="s">
        <v>20</v>
      </c>
      <c r="C85" s="152">
        <v>142370</v>
      </c>
      <c r="D85" s="152">
        <v>4510</v>
      </c>
      <c r="E85" s="102">
        <v>4470</v>
      </c>
      <c r="F85" s="102">
        <v>5590</v>
      </c>
      <c r="G85" s="102">
        <v>6335</v>
      </c>
      <c r="H85" s="102">
        <v>3845</v>
      </c>
      <c r="I85" s="102">
        <v>11185</v>
      </c>
      <c r="J85" s="102">
        <v>10580</v>
      </c>
      <c r="K85" s="102">
        <v>32650</v>
      </c>
      <c r="L85" s="102">
        <v>28510</v>
      </c>
      <c r="M85" s="102">
        <v>8665</v>
      </c>
      <c r="N85" s="102">
        <v>12890</v>
      </c>
      <c r="O85" s="102">
        <v>9340</v>
      </c>
      <c r="P85" s="102">
        <v>3835</v>
      </c>
      <c r="Q85" s="912" t="s">
        <v>246</v>
      </c>
      <c r="R85" s="92"/>
      <c r="S85" s="797"/>
      <c r="T85" s="747"/>
    </row>
    <row r="86" spans="1:21" ht="1.1499999999999999" customHeight="1" x14ac:dyDescent="0.2">
      <c r="A86" s="97"/>
      <c r="B86" s="96"/>
      <c r="C86" s="97"/>
      <c r="D86" s="72"/>
      <c r="E86" s="72"/>
      <c r="F86" s="72"/>
      <c r="G86" s="72"/>
      <c r="H86" s="72"/>
      <c r="I86" s="72"/>
      <c r="J86" s="72"/>
      <c r="K86" s="72"/>
      <c r="L86" s="72"/>
      <c r="M86" s="72"/>
      <c r="N86" s="72"/>
      <c r="O86" s="72"/>
      <c r="P86" s="72"/>
      <c r="Q86" s="97"/>
      <c r="R86" s="92"/>
      <c r="S86" s="92"/>
    </row>
    <row r="87" spans="1:21" ht="11.45" customHeight="1" x14ac:dyDescent="0.2">
      <c r="A87" s="65" t="s">
        <v>218</v>
      </c>
      <c r="B87" s="90"/>
      <c r="C87" s="69"/>
      <c r="D87" s="55"/>
      <c r="E87" s="55"/>
      <c r="F87" s="55"/>
      <c r="G87" s="55"/>
      <c r="H87" s="55"/>
      <c r="I87" s="55"/>
      <c r="J87" s="55"/>
      <c r="K87" s="55"/>
      <c r="L87" s="55"/>
      <c r="M87" s="55"/>
      <c r="N87" s="55"/>
      <c r="O87" s="55"/>
      <c r="P87" s="55"/>
      <c r="Q87" s="66" t="s">
        <v>233</v>
      </c>
      <c r="R87" s="92"/>
      <c r="S87" s="92"/>
    </row>
    <row r="88" spans="1:21" x14ac:dyDescent="0.2">
      <c r="A88" s="56"/>
      <c r="B88" s="90"/>
      <c r="C88" s="69"/>
      <c r="D88" s="69"/>
      <c r="E88" s="69"/>
      <c r="F88" s="56"/>
      <c r="G88" s="56"/>
      <c r="H88" s="56"/>
      <c r="I88" s="56"/>
      <c r="J88" s="56"/>
      <c r="K88" s="56"/>
      <c r="L88" s="56"/>
      <c r="M88" s="56"/>
      <c r="N88" s="56"/>
      <c r="O88" s="56"/>
      <c r="P88" s="56"/>
      <c r="Q88" s="92"/>
      <c r="R88" s="92"/>
      <c r="S88" s="92"/>
    </row>
    <row r="89" spans="1:21" x14ac:dyDescent="0.2">
      <c r="C89" s="25"/>
      <c r="D89" s="25"/>
      <c r="E89" s="25"/>
    </row>
    <row r="90" spans="1:21" x14ac:dyDescent="0.2">
      <c r="D90" s="25"/>
      <c r="E90" s="25"/>
    </row>
    <row r="91" spans="1:21" x14ac:dyDescent="0.2">
      <c r="C91" s="25"/>
      <c r="D91" s="25"/>
      <c r="E91" s="25"/>
    </row>
    <row r="92" spans="1:21" x14ac:dyDescent="0.2">
      <c r="C92" s="25"/>
      <c r="D92" s="25"/>
      <c r="E92" s="25"/>
    </row>
    <row r="93" spans="1:21" x14ac:dyDescent="0.2">
      <c r="C93" s="25"/>
    </row>
    <row r="94" spans="1:21" x14ac:dyDescent="0.2">
      <c r="C94" s="25"/>
    </row>
    <row r="95" spans="1:21" x14ac:dyDescent="0.2">
      <c r="C95" s="25"/>
    </row>
    <row r="96" spans="1:21" x14ac:dyDescent="0.2">
      <c r="C96" s="25"/>
    </row>
    <row r="97" spans="3:3" x14ac:dyDescent="0.2">
      <c r="C97" s="25"/>
    </row>
    <row r="98" spans="3:3" x14ac:dyDescent="0.2">
      <c r="C98" s="25"/>
    </row>
    <row r="99" spans="3:3" x14ac:dyDescent="0.2">
      <c r="C99" s="25"/>
    </row>
    <row r="100" spans="3:3" x14ac:dyDescent="0.2">
      <c r="C100" s="25"/>
    </row>
    <row r="101" spans="3:3" x14ac:dyDescent="0.2">
      <c r="C101" s="25"/>
    </row>
    <row r="102" spans="3:3" x14ac:dyDescent="0.2">
      <c r="C102" s="25"/>
    </row>
    <row r="103" spans="3:3" x14ac:dyDescent="0.2">
      <c r="C103" s="25"/>
    </row>
    <row r="104" spans="3:3" x14ac:dyDescent="0.2">
      <c r="C104" s="25"/>
    </row>
    <row r="105" spans="3:3" x14ac:dyDescent="0.2">
      <c r="C105" s="25"/>
    </row>
    <row r="106" spans="3:3" x14ac:dyDescent="0.2">
      <c r="C106" s="25"/>
    </row>
  </sheetData>
  <phoneticPr fontId="17" type="noConversion"/>
  <hyperlinks>
    <hyperlink ref="Q2" location="INHALT!A1" display="INHALT!A1" xr:uid="{00638DDC-0113-4AB1-A092-6DF82CD2CEB3}"/>
  </hyperlinks>
  <printOptions horizontalCentered="1"/>
  <pageMargins left="0.59055118110236227" right="0.39370078740157483" top="0.19685039370078741" bottom="0.19685039370078741" header="0.27559055118110237" footer="0.15748031496062992"/>
  <pageSetup paperSize="9" firstPageNumber="14" pageOrder="overThenDown" orientation="landscape" useFirstPageNumber="1" r:id="rId1"/>
  <headerFooter alignWithMargins="0">
    <oddFooter xml:space="preserve">&amp;CSeite &amp;P
</oddFooter>
  </headerFooter>
  <rowBreaks count="1" manualBreakCount="1">
    <brk id="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autoPageBreaks="0"/>
  </sheetPr>
  <dimension ref="A1:S105"/>
  <sheetViews>
    <sheetView zoomScaleNormal="100" zoomScaleSheetLayoutView="85" workbookViewId="0">
      <selection activeCell="L22" sqref="L22"/>
    </sheetView>
  </sheetViews>
  <sheetFormatPr baseColWidth="10" defaultColWidth="11.42578125" defaultRowHeight="12.75" x14ac:dyDescent="0.2"/>
  <cols>
    <col min="1" max="1" width="5.85546875" style="24" customWidth="1"/>
    <col min="2" max="2" width="20.42578125" style="50" customWidth="1"/>
    <col min="3" max="3" width="7.7109375" style="24" customWidth="1"/>
    <col min="4" max="4" width="6.5703125" style="24" bestFit="1" customWidth="1"/>
    <col min="5" max="5" width="7.7109375" style="24" customWidth="1"/>
    <col min="6" max="9" width="6.5703125" style="24" bestFit="1" customWidth="1"/>
    <col min="10" max="16" width="7.7109375" style="24" customWidth="1"/>
    <col min="17" max="17" width="6.28515625" style="24" customWidth="1"/>
    <col min="18" max="18" width="0" style="24" hidden="1" customWidth="1"/>
    <col min="19" max="16384" width="11.42578125" style="24"/>
  </cols>
  <sheetData>
    <row r="1" spans="1:19" ht="1.5" customHeight="1" x14ac:dyDescent="0.2">
      <c r="A1" s="1031">
        <v>44926</v>
      </c>
      <c r="B1" s="90"/>
      <c r="C1" s="56"/>
      <c r="D1" s="56"/>
      <c r="E1" s="56"/>
      <c r="F1" s="56"/>
      <c r="G1" s="56"/>
      <c r="H1" s="56"/>
      <c r="I1" s="56"/>
      <c r="J1" s="56"/>
      <c r="K1" s="56"/>
      <c r="L1" s="56"/>
      <c r="M1" s="56"/>
      <c r="N1" s="56"/>
      <c r="O1" s="56"/>
      <c r="P1" s="56"/>
      <c r="Q1" s="56"/>
      <c r="R1" s="92"/>
      <c r="S1" s="92"/>
    </row>
    <row r="2" spans="1:19" ht="13.5" customHeight="1" x14ac:dyDescent="0.25">
      <c r="A2" s="54" t="str">
        <f>CONCATENATE("Bevölkerung der Unterbezirke am ",CONCATENATE(DAY(A1),".",MONTH(A1),".",YEAR(A1))," nach Altersgruppen (prozentual)")</f>
        <v>Bevölkerung der Unterbezirke am 31.12.2022 nach Altersgruppen (prozentual)</v>
      </c>
      <c r="B2" s="90"/>
      <c r="C2" s="56"/>
      <c r="D2" s="56"/>
      <c r="E2" s="56"/>
      <c r="F2" s="56"/>
      <c r="G2" s="56"/>
      <c r="H2" s="56"/>
      <c r="I2" s="56"/>
      <c r="J2" s="56"/>
      <c r="K2" s="56"/>
      <c r="L2" s="56"/>
      <c r="M2" s="56"/>
      <c r="N2" s="56"/>
      <c r="O2" s="56"/>
      <c r="P2" s="56"/>
      <c r="Q2" s="1045" t="str">
        <f>HYPERLINK("[Kleinräumige Statistik Daten Prototyp.xlsx]INHALT!A1","zum Inhaltsverzeichnis")</f>
        <v>zum Inhaltsverzeichnis</v>
      </c>
      <c r="R2" s="92"/>
    </row>
    <row r="3" spans="1:19" ht="11.25" customHeight="1" x14ac:dyDescent="0.2">
      <c r="A3" s="56" t="s">
        <v>1</v>
      </c>
      <c r="B3" s="90"/>
      <c r="C3" s="56"/>
      <c r="D3" s="91"/>
      <c r="E3" s="91"/>
      <c r="F3" s="91"/>
      <c r="G3" s="91"/>
      <c r="H3" s="91"/>
      <c r="I3" s="91"/>
      <c r="J3" s="91"/>
      <c r="K3" s="91"/>
      <c r="L3" s="91"/>
      <c r="M3" s="91"/>
      <c r="N3" s="91"/>
      <c r="O3" s="91"/>
      <c r="P3" s="91"/>
      <c r="Q3" s="56"/>
      <c r="R3" s="92"/>
    </row>
    <row r="4" spans="1:19" ht="6" customHeight="1" x14ac:dyDescent="0.2">
      <c r="A4" s="56"/>
      <c r="B4" s="90"/>
      <c r="C4" s="56"/>
      <c r="D4" s="91"/>
      <c r="E4" s="91"/>
      <c r="F4" s="91"/>
      <c r="G4" s="91"/>
      <c r="H4" s="91"/>
      <c r="I4" s="91"/>
      <c r="J4" s="91"/>
      <c r="K4" s="91"/>
      <c r="L4" s="91"/>
      <c r="M4" s="91"/>
      <c r="N4" s="91"/>
      <c r="O4" s="91"/>
      <c r="P4" s="91"/>
      <c r="Q4" s="56"/>
      <c r="R4" s="92"/>
    </row>
    <row r="5" spans="1:19" ht="18" customHeight="1" x14ac:dyDescent="0.2">
      <c r="A5" s="156" t="s">
        <v>408</v>
      </c>
      <c r="B5" s="1166" t="s">
        <v>101</v>
      </c>
      <c r="C5" s="1163" t="s">
        <v>231</v>
      </c>
      <c r="D5" s="1164"/>
      <c r="E5" s="1164"/>
      <c r="F5" s="1164"/>
      <c r="G5" s="1164"/>
      <c r="H5" s="1164"/>
      <c r="I5" s="1164"/>
      <c r="J5" s="1164"/>
      <c r="K5" s="1164"/>
      <c r="L5" s="1164"/>
      <c r="M5" s="1164"/>
      <c r="N5" s="1164"/>
      <c r="O5" s="1164"/>
      <c r="P5" s="1165"/>
      <c r="Q5" s="156" t="s">
        <v>201</v>
      </c>
      <c r="R5" s="92"/>
    </row>
    <row r="6" spans="1:19" s="28" customFormat="1" ht="30" customHeight="1" x14ac:dyDescent="0.2">
      <c r="A6" s="157" t="s">
        <v>202</v>
      </c>
      <c r="B6" s="1167"/>
      <c r="C6" s="118" t="s">
        <v>227</v>
      </c>
      <c r="D6" s="119" t="s">
        <v>353</v>
      </c>
      <c r="E6" s="119" t="s">
        <v>354</v>
      </c>
      <c r="F6" s="119" t="s">
        <v>355</v>
      </c>
      <c r="G6" s="119" t="s">
        <v>356</v>
      </c>
      <c r="H6" s="119" t="s">
        <v>357</v>
      </c>
      <c r="I6" s="119" t="s">
        <v>358</v>
      </c>
      <c r="J6" s="119" t="s">
        <v>359</v>
      </c>
      <c r="K6" s="119" t="s">
        <v>360</v>
      </c>
      <c r="L6" s="119" t="s">
        <v>361</v>
      </c>
      <c r="M6" s="119" t="s">
        <v>362</v>
      </c>
      <c r="N6" s="119" t="s">
        <v>363</v>
      </c>
      <c r="O6" s="119" t="s">
        <v>112</v>
      </c>
      <c r="P6" s="119" t="s">
        <v>364</v>
      </c>
      <c r="Q6" s="157" t="s">
        <v>202</v>
      </c>
      <c r="R6" s="158"/>
    </row>
    <row r="7" spans="1:19" s="28" customFormat="1" ht="10.5" customHeight="1" x14ac:dyDescent="0.2">
      <c r="A7" s="150"/>
      <c r="B7" s="149"/>
      <c r="C7" s="804" t="s">
        <v>222</v>
      </c>
      <c r="D7" s="804" t="s">
        <v>222</v>
      </c>
      <c r="E7" s="804" t="s">
        <v>222</v>
      </c>
      <c r="F7" s="804" t="s">
        <v>222</v>
      </c>
      <c r="G7" s="804" t="s">
        <v>222</v>
      </c>
      <c r="H7" s="804" t="s">
        <v>222</v>
      </c>
      <c r="I7" s="804" t="s">
        <v>222</v>
      </c>
      <c r="J7" s="804" t="s">
        <v>222</v>
      </c>
      <c r="K7" s="804" t="s">
        <v>222</v>
      </c>
      <c r="L7" s="804" t="s">
        <v>222</v>
      </c>
      <c r="M7" s="804" t="s">
        <v>222</v>
      </c>
      <c r="N7" s="804" t="s">
        <v>222</v>
      </c>
      <c r="O7" s="804" t="s">
        <v>222</v>
      </c>
      <c r="P7" s="804" t="s">
        <v>222</v>
      </c>
      <c r="Q7" s="148"/>
      <c r="R7" s="158"/>
    </row>
    <row r="8" spans="1:19" s="28" customFormat="1" ht="3" customHeight="1" x14ac:dyDescent="0.2">
      <c r="A8" s="68"/>
      <c r="B8" s="98"/>
      <c r="C8" s="68"/>
      <c r="D8" s="68"/>
      <c r="E8" s="68"/>
      <c r="F8" s="68"/>
      <c r="G8" s="68"/>
      <c r="H8" s="68"/>
      <c r="I8" s="68"/>
      <c r="J8" s="68"/>
      <c r="K8" s="68"/>
      <c r="L8" s="68"/>
      <c r="M8" s="68"/>
      <c r="N8" s="68"/>
      <c r="O8" s="68"/>
      <c r="P8" s="68"/>
      <c r="Q8" s="68"/>
      <c r="R8" s="158"/>
    </row>
    <row r="9" spans="1:19" s="29" customFormat="1" ht="11.1" customHeight="1" x14ac:dyDescent="0.2">
      <c r="A9" s="87">
        <v>10</v>
      </c>
      <c r="B9" s="101" t="s">
        <v>37</v>
      </c>
      <c r="C9" s="753">
        <v>100</v>
      </c>
      <c r="D9" s="754">
        <v>3.595890410958904</v>
      </c>
      <c r="E9" s="754">
        <v>2.2260273972602738</v>
      </c>
      <c r="F9" s="754">
        <v>3.4246575342465753</v>
      </c>
      <c r="G9" s="754">
        <v>2.5684931506849313</v>
      </c>
      <c r="H9" s="754">
        <v>2.054794520547945</v>
      </c>
      <c r="I9" s="754">
        <v>5.9931506849315062</v>
      </c>
      <c r="J9" s="754">
        <v>10.787671232876713</v>
      </c>
      <c r="K9" s="754">
        <v>28.25342465753425</v>
      </c>
      <c r="L9" s="754">
        <v>20.376712328767123</v>
      </c>
      <c r="M9" s="754">
        <v>5.6506849315068486</v>
      </c>
      <c r="N9" s="754">
        <v>8.2191780821917799</v>
      </c>
      <c r="O9" s="754">
        <v>4.9657534246575343</v>
      </c>
      <c r="P9" s="754">
        <v>1.8835616438356164</v>
      </c>
      <c r="Q9" s="153">
        <v>10</v>
      </c>
      <c r="R9" s="159"/>
    </row>
    <row r="10" spans="1:19" s="29" customFormat="1" ht="11.1" customHeight="1" x14ac:dyDescent="0.2">
      <c r="A10" s="87">
        <v>11</v>
      </c>
      <c r="B10" s="101" t="s">
        <v>38</v>
      </c>
      <c r="C10" s="753">
        <v>100</v>
      </c>
      <c r="D10" s="754">
        <v>1.7898832684824901</v>
      </c>
      <c r="E10" s="754">
        <v>1.245136186770428</v>
      </c>
      <c r="F10" s="754">
        <v>1.9455252918287937</v>
      </c>
      <c r="G10" s="754">
        <v>2.0233463035019454</v>
      </c>
      <c r="H10" s="754">
        <v>1.867704280155642</v>
      </c>
      <c r="I10" s="754">
        <v>18.443579766536967</v>
      </c>
      <c r="J10" s="754">
        <v>17.898832684824903</v>
      </c>
      <c r="K10" s="754">
        <v>23.190661478599221</v>
      </c>
      <c r="L10" s="754">
        <v>12.607003891050583</v>
      </c>
      <c r="M10" s="754">
        <v>2.8015564202334633</v>
      </c>
      <c r="N10" s="754">
        <v>6.3813229571984431</v>
      </c>
      <c r="O10" s="754">
        <v>4.5136186770428015</v>
      </c>
      <c r="P10" s="754">
        <v>5.2918287937743189</v>
      </c>
      <c r="Q10" s="153">
        <v>11</v>
      </c>
      <c r="R10" s="159"/>
    </row>
    <row r="11" spans="1:19" s="29" customFormat="1" ht="11.1" customHeight="1" x14ac:dyDescent="0.2">
      <c r="A11" s="87">
        <v>12</v>
      </c>
      <c r="B11" s="101" t="s">
        <v>90</v>
      </c>
      <c r="C11" s="753">
        <v>100</v>
      </c>
      <c r="D11" s="754">
        <v>3.1122031122031122</v>
      </c>
      <c r="E11" s="754">
        <v>2.2522522522522523</v>
      </c>
      <c r="F11" s="754">
        <v>2.2522522522522523</v>
      </c>
      <c r="G11" s="754">
        <v>2.4570024570024569</v>
      </c>
      <c r="H11" s="754">
        <v>1.2285012285012284</v>
      </c>
      <c r="I11" s="754">
        <v>9.4594594594594597</v>
      </c>
      <c r="J11" s="754">
        <v>13.759213759213759</v>
      </c>
      <c r="K11" s="754">
        <v>30.22113022113022</v>
      </c>
      <c r="L11" s="754">
        <v>14.209664209664211</v>
      </c>
      <c r="M11" s="754">
        <v>4.3407043407043409</v>
      </c>
      <c r="N11" s="754">
        <v>4.6683046683046676</v>
      </c>
      <c r="O11" s="754">
        <v>6.6748566748566747</v>
      </c>
      <c r="P11" s="754">
        <v>5.3644553644553641</v>
      </c>
      <c r="Q11" s="153">
        <v>12</v>
      </c>
      <c r="R11" s="159"/>
      <c r="S11" s="24"/>
    </row>
    <row r="12" spans="1:19" s="29" customFormat="1" ht="11.1" customHeight="1" x14ac:dyDescent="0.2">
      <c r="A12" s="87">
        <v>13</v>
      </c>
      <c r="B12" s="101" t="s">
        <v>39</v>
      </c>
      <c r="C12" s="753">
        <v>100</v>
      </c>
      <c r="D12" s="754">
        <v>3.0726256983240221</v>
      </c>
      <c r="E12" s="754">
        <v>2.2346368715083798</v>
      </c>
      <c r="F12" s="754">
        <v>0.83798882681564246</v>
      </c>
      <c r="G12" s="754">
        <v>1.6759776536312849</v>
      </c>
      <c r="H12" s="754">
        <v>2.2346368715083798</v>
      </c>
      <c r="I12" s="754">
        <v>11.731843575418994</v>
      </c>
      <c r="J12" s="754">
        <v>13.966480446927374</v>
      </c>
      <c r="K12" s="754">
        <v>30.726256983240223</v>
      </c>
      <c r="L12" s="754">
        <v>15.921787709497206</v>
      </c>
      <c r="M12" s="754">
        <v>3.9106145251396649</v>
      </c>
      <c r="N12" s="754">
        <v>6.7039106145251397</v>
      </c>
      <c r="O12" s="754">
        <v>5.5865921787709496</v>
      </c>
      <c r="P12" s="754">
        <v>1.3966480446927374</v>
      </c>
      <c r="Q12" s="153">
        <v>13</v>
      </c>
      <c r="R12" s="159"/>
      <c r="S12" s="24"/>
    </row>
    <row r="13" spans="1:19" s="29" customFormat="1" ht="11.1" customHeight="1" x14ac:dyDescent="0.2">
      <c r="A13" s="87">
        <v>14</v>
      </c>
      <c r="B13" s="101" t="s">
        <v>40</v>
      </c>
      <c r="C13" s="753">
        <v>100.00000000000001</v>
      </c>
      <c r="D13" s="754">
        <v>2.4517087667161963</v>
      </c>
      <c r="E13" s="754">
        <v>1.9316493313521546</v>
      </c>
      <c r="F13" s="754">
        <v>2.1916790490341751</v>
      </c>
      <c r="G13" s="754">
        <v>2.0059435364041605</v>
      </c>
      <c r="H13" s="754">
        <v>1.3372956909361069</v>
      </c>
      <c r="I13" s="754">
        <v>13.335809806835067</v>
      </c>
      <c r="J13" s="754">
        <v>14.858841010401189</v>
      </c>
      <c r="K13" s="754">
        <v>31.092124814264487</v>
      </c>
      <c r="L13" s="754">
        <v>15.713224368499256</v>
      </c>
      <c r="M13" s="754">
        <v>4.4947994056463596</v>
      </c>
      <c r="N13" s="754">
        <v>5.460624071322437</v>
      </c>
      <c r="O13" s="754">
        <v>3.1946508172362553</v>
      </c>
      <c r="P13" s="754">
        <v>1.9316493313521546</v>
      </c>
      <c r="Q13" s="153">
        <v>14</v>
      </c>
      <c r="R13" s="159"/>
      <c r="S13" s="24"/>
    </row>
    <row r="14" spans="1:19" s="29" customFormat="1" ht="11.1" customHeight="1" x14ac:dyDescent="0.2">
      <c r="A14" s="87">
        <v>15</v>
      </c>
      <c r="B14" s="101" t="s">
        <v>41</v>
      </c>
      <c r="C14" s="753">
        <v>100.00000000000001</v>
      </c>
      <c r="D14" s="754">
        <v>2.6533996683250414</v>
      </c>
      <c r="E14" s="754">
        <v>3.3167495854063018</v>
      </c>
      <c r="F14" s="754">
        <v>3.9800995024875623</v>
      </c>
      <c r="G14" s="754">
        <v>5.2238805970149249</v>
      </c>
      <c r="H14" s="754">
        <v>3.233830845771144</v>
      </c>
      <c r="I14" s="754">
        <v>6.2189054726368163</v>
      </c>
      <c r="J14" s="754">
        <v>3.8971807628524049</v>
      </c>
      <c r="K14" s="754">
        <v>20.729684908789388</v>
      </c>
      <c r="L14" s="754">
        <v>21.061359867330019</v>
      </c>
      <c r="M14" s="754">
        <v>7.7943615257048098</v>
      </c>
      <c r="N14" s="754">
        <v>9.2039800995024876</v>
      </c>
      <c r="O14" s="754">
        <v>9.3698175787728033</v>
      </c>
      <c r="P14" s="754">
        <v>3.3167495854063018</v>
      </c>
      <c r="Q14" s="153">
        <v>15</v>
      </c>
      <c r="R14" s="159"/>
      <c r="S14" s="24"/>
    </row>
    <row r="15" spans="1:19" s="29" customFormat="1" ht="11.1" customHeight="1" x14ac:dyDescent="0.2">
      <c r="A15" s="87">
        <v>16</v>
      </c>
      <c r="B15" s="101" t="s">
        <v>99</v>
      </c>
      <c r="C15" s="753">
        <v>99.999999999999986</v>
      </c>
      <c r="D15" s="754">
        <v>3.7670038367631671</v>
      </c>
      <c r="E15" s="754">
        <v>2.8950122078828042</v>
      </c>
      <c r="F15" s="754">
        <v>3.3135681897453786</v>
      </c>
      <c r="G15" s="754">
        <v>3.2438088594349499</v>
      </c>
      <c r="H15" s="754">
        <v>2.4764562260202303</v>
      </c>
      <c r="I15" s="754">
        <v>6.5922567143355426</v>
      </c>
      <c r="J15" s="754">
        <v>5.5458667596791074</v>
      </c>
      <c r="K15" s="754">
        <v>23.020579002441576</v>
      </c>
      <c r="L15" s="754">
        <v>21.311475409836063</v>
      </c>
      <c r="M15" s="754">
        <v>6.9410533658876883</v>
      </c>
      <c r="N15" s="754">
        <v>10.010463899546565</v>
      </c>
      <c r="O15" s="754">
        <v>7.7432856644576207</v>
      </c>
      <c r="P15" s="754">
        <v>3.1391698639693058</v>
      </c>
      <c r="Q15" s="153">
        <v>16</v>
      </c>
      <c r="R15" s="159"/>
      <c r="S15" s="28"/>
    </row>
    <row r="16" spans="1:19" s="29" customFormat="1" ht="11.1" customHeight="1" x14ac:dyDescent="0.2">
      <c r="A16" s="87">
        <v>17</v>
      </c>
      <c r="B16" s="101" t="s">
        <v>42</v>
      </c>
      <c r="C16" s="753">
        <v>100</v>
      </c>
      <c r="D16" s="754">
        <v>2.3344191096634095</v>
      </c>
      <c r="E16" s="754">
        <v>2.5244299674267103</v>
      </c>
      <c r="F16" s="754">
        <v>3.3930510314875137</v>
      </c>
      <c r="G16" s="754">
        <v>4.7231270358306192</v>
      </c>
      <c r="H16" s="754">
        <v>2.6872964169381111</v>
      </c>
      <c r="I16" s="754">
        <v>10.559174809989143</v>
      </c>
      <c r="J16" s="754">
        <v>8.2519001085776331</v>
      </c>
      <c r="K16" s="754">
        <v>22.909880564603689</v>
      </c>
      <c r="L16" s="754">
        <v>20.249728555917482</v>
      </c>
      <c r="M16" s="754">
        <v>6.9218241042345277</v>
      </c>
      <c r="N16" s="754">
        <v>8.686210640608035</v>
      </c>
      <c r="O16" s="754">
        <v>5.0760043431053203</v>
      </c>
      <c r="P16" s="754">
        <v>1.6829533116178068</v>
      </c>
      <c r="Q16" s="153">
        <v>17</v>
      </c>
      <c r="R16" s="159"/>
      <c r="S16" s="28"/>
    </row>
    <row r="17" spans="1:19" s="29" customFormat="1" ht="11.1" customHeight="1" x14ac:dyDescent="0.2">
      <c r="A17" s="87">
        <v>21</v>
      </c>
      <c r="B17" s="101" t="s">
        <v>43</v>
      </c>
      <c r="C17" s="753">
        <v>100.00000000000001</v>
      </c>
      <c r="D17" s="754">
        <v>2.9310344827586206</v>
      </c>
      <c r="E17" s="754">
        <v>2.7586206896551726</v>
      </c>
      <c r="F17" s="754">
        <v>3.4482758620689653</v>
      </c>
      <c r="G17" s="754">
        <v>3.5632183908045976</v>
      </c>
      <c r="H17" s="754">
        <v>2.0689655172413794</v>
      </c>
      <c r="I17" s="754">
        <v>7.7586206896551726</v>
      </c>
      <c r="J17" s="754">
        <v>11.03448275862069</v>
      </c>
      <c r="K17" s="754">
        <v>28.333333333333332</v>
      </c>
      <c r="L17" s="754">
        <v>19.310344827586206</v>
      </c>
      <c r="M17" s="754">
        <v>4.0804597701149428</v>
      </c>
      <c r="N17" s="754">
        <v>6.4942528735632177</v>
      </c>
      <c r="O17" s="754">
        <v>6.3793103448275863</v>
      </c>
      <c r="P17" s="754">
        <v>1.8390804597701149</v>
      </c>
      <c r="Q17" s="153">
        <v>21</v>
      </c>
      <c r="R17" s="159"/>
      <c r="S17" s="28"/>
    </row>
    <row r="18" spans="1:19" s="29" customFormat="1" ht="11.1" customHeight="1" x14ac:dyDescent="0.2">
      <c r="A18" s="87">
        <v>22</v>
      </c>
      <c r="B18" s="101" t="s">
        <v>44</v>
      </c>
      <c r="C18" s="753">
        <v>100</v>
      </c>
      <c r="D18" s="754">
        <v>3.2818532818532815</v>
      </c>
      <c r="E18" s="754">
        <v>3.1531531531531529</v>
      </c>
      <c r="F18" s="754">
        <v>4.4401544401544406</v>
      </c>
      <c r="G18" s="754">
        <v>4.6332046332046328</v>
      </c>
      <c r="H18" s="754">
        <v>3.2175032175032174</v>
      </c>
      <c r="I18" s="754">
        <v>7.7863577863577866</v>
      </c>
      <c r="J18" s="754">
        <v>8.4298584298584291</v>
      </c>
      <c r="K18" s="754">
        <v>25.225225225225223</v>
      </c>
      <c r="L18" s="754">
        <v>18.339768339768341</v>
      </c>
      <c r="M18" s="754">
        <v>5.4054054054054053</v>
      </c>
      <c r="N18" s="754">
        <v>8.7516087516087513</v>
      </c>
      <c r="O18" s="754">
        <v>5.5341055341055343</v>
      </c>
      <c r="P18" s="754">
        <v>1.8018018018018018</v>
      </c>
      <c r="Q18" s="153">
        <v>22</v>
      </c>
      <c r="R18" s="159"/>
    </row>
    <row r="19" spans="1:19" s="29" customFormat="1" ht="11.1" customHeight="1" x14ac:dyDescent="0.2">
      <c r="A19" s="87">
        <v>23</v>
      </c>
      <c r="B19" s="101" t="s">
        <v>45</v>
      </c>
      <c r="C19" s="753">
        <v>100</v>
      </c>
      <c r="D19" s="754">
        <v>2.9854554733350342</v>
      </c>
      <c r="E19" s="754">
        <v>3.6233733095177341</v>
      </c>
      <c r="F19" s="754">
        <v>4.5674917070681298</v>
      </c>
      <c r="G19" s="754">
        <v>5.5881602449604486</v>
      </c>
      <c r="H19" s="754">
        <v>3.1640724674661906</v>
      </c>
      <c r="I19" s="754">
        <v>8.6246491451900997</v>
      </c>
      <c r="J19" s="754">
        <v>5.9964276601173765</v>
      </c>
      <c r="K19" s="754">
        <v>20.362337330951775</v>
      </c>
      <c r="L19" s="754">
        <v>17.912732840010207</v>
      </c>
      <c r="M19" s="754">
        <v>5.5626435315131406</v>
      </c>
      <c r="N19" s="754">
        <v>9.0839499872416436</v>
      </c>
      <c r="O19" s="754">
        <v>8.0632814493493239</v>
      </c>
      <c r="P19" s="754">
        <v>4.4654248532788978</v>
      </c>
      <c r="Q19" s="153">
        <v>23</v>
      </c>
      <c r="R19" s="159"/>
    </row>
    <row r="20" spans="1:19" s="29" customFormat="1" ht="11.1" customHeight="1" x14ac:dyDescent="0.2">
      <c r="A20" s="87">
        <v>24</v>
      </c>
      <c r="B20" s="101" t="s">
        <v>46</v>
      </c>
      <c r="C20" s="753">
        <v>100</v>
      </c>
      <c r="D20" s="754">
        <v>3.4078967122053743</v>
      </c>
      <c r="E20" s="754">
        <v>2.9274883651103436</v>
      </c>
      <c r="F20" s="754">
        <v>4.1435219936946401</v>
      </c>
      <c r="G20" s="754">
        <v>5.2694790571986188</v>
      </c>
      <c r="H20" s="754">
        <v>3.5129860381324125</v>
      </c>
      <c r="I20" s="754">
        <v>8.3771205524696004</v>
      </c>
      <c r="J20" s="754">
        <v>7.9567632487614475</v>
      </c>
      <c r="K20" s="754">
        <v>22.93949857378772</v>
      </c>
      <c r="L20" s="754">
        <v>19.621678426662665</v>
      </c>
      <c r="M20" s="754">
        <v>5.2544662963518993</v>
      </c>
      <c r="N20" s="754">
        <v>9.2928989641195017</v>
      </c>
      <c r="O20" s="754">
        <v>5.3445428614322177</v>
      </c>
      <c r="P20" s="754">
        <v>1.9516589100735626</v>
      </c>
      <c r="Q20" s="153">
        <v>24</v>
      </c>
      <c r="R20" s="159"/>
      <c r="S20" s="24"/>
    </row>
    <row r="21" spans="1:19" s="29" customFormat="1" ht="11.1" customHeight="1" x14ac:dyDescent="0.2">
      <c r="A21" s="87">
        <v>25</v>
      </c>
      <c r="B21" s="101" t="s">
        <v>180</v>
      </c>
      <c r="C21" s="753">
        <v>99.999999999999986</v>
      </c>
      <c r="D21" s="754">
        <v>3.2139093782929402</v>
      </c>
      <c r="E21" s="754">
        <v>3.4773445732349839</v>
      </c>
      <c r="F21" s="754">
        <v>4.5310853530031618</v>
      </c>
      <c r="G21" s="754">
        <v>5.1106427818756588</v>
      </c>
      <c r="H21" s="754">
        <v>3.2139093782929402</v>
      </c>
      <c r="I21" s="754">
        <v>9.4836670179135929</v>
      </c>
      <c r="J21" s="754">
        <v>6.2697576396206527</v>
      </c>
      <c r="K21" s="754">
        <v>21.548998946259221</v>
      </c>
      <c r="L21" s="754">
        <v>21.232876712328768</v>
      </c>
      <c r="M21" s="754">
        <v>6.1116965226554267</v>
      </c>
      <c r="N21" s="754">
        <v>8.3772391991570085</v>
      </c>
      <c r="O21" s="754">
        <v>5.7955742887249739</v>
      </c>
      <c r="P21" s="754">
        <v>1.6332982086406742</v>
      </c>
      <c r="Q21" s="153">
        <v>25</v>
      </c>
      <c r="R21" s="159"/>
      <c r="S21" s="24"/>
    </row>
    <row r="22" spans="1:19" s="29" customFormat="1" ht="11.1" customHeight="1" x14ac:dyDescent="0.2">
      <c r="A22" s="87">
        <v>26</v>
      </c>
      <c r="B22" s="101" t="s">
        <v>318</v>
      </c>
      <c r="C22" s="753">
        <v>100</v>
      </c>
      <c r="D22" s="754">
        <v>2.5602968460111319</v>
      </c>
      <c r="E22" s="754">
        <v>3.0055658627087198</v>
      </c>
      <c r="F22" s="754">
        <v>3.7847866419294989</v>
      </c>
      <c r="G22" s="754">
        <v>5.49165120593692</v>
      </c>
      <c r="H22" s="754">
        <v>3.9332096474953615</v>
      </c>
      <c r="I22" s="754">
        <v>7.1614100185528757</v>
      </c>
      <c r="J22" s="754">
        <v>5.3432282003710574</v>
      </c>
      <c r="K22" s="754">
        <v>17.736549165120593</v>
      </c>
      <c r="L22" s="754">
        <v>20.296846011131723</v>
      </c>
      <c r="M22" s="754">
        <v>6.8645640074211505</v>
      </c>
      <c r="N22" s="754">
        <v>11.836734693877551</v>
      </c>
      <c r="O22" s="754">
        <v>8.2003710575139159</v>
      </c>
      <c r="P22" s="754">
        <v>3.7847866419294989</v>
      </c>
      <c r="Q22" s="153">
        <v>26</v>
      </c>
      <c r="R22" s="159"/>
      <c r="S22" s="24"/>
    </row>
    <row r="23" spans="1:19" s="29" customFormat="1" ht="11.1" customHeight="1" x14ac:dyDescent="0.2">
      <c r="A23" s="87">
        <v>31</v>
      </c>
      <c r="B23" s="101" t="s">
        <v>47</v>
      </c>
      <c r="C23" s="753">
        <v>100</v>
      </c>
      <c r="D23" s="754">
        <v>2.9718059436118871</v>
      </c>
      <c r="E23" s="754">
        <v>2.8448056896113796</v>
      </c>
      <c r="F23" s="754">
        <v>4.3942087884175765</v>
      </c>
      <c r="G23" s="754">
        <v>4.7498094996189986</v>
      </c>
      <c r="H23" s="754">
        <v>2.5654051308102619</v>
      </c>
      <c r="I23" s="754">
        <v>7.8232156464312936</v>
      </c>
      <c r="J23" s="754">
        <v>9.4996189992379971</v>
      </c>
      <c r="K23" s="754">
        <v>24.409448818897637</v>
      </c>
      <c r="L23" s="754">
        <v>18.71983743967488</v>
      </c>
      <c r="M23" s="754">
        <v>6.3246126492252985</v>
      </c>
      <c r="N23" s="754">
        <v>8.1534163068326144</v>
      </c>
      <c r="O23" s="754">
        <v>5.6896113792227592</v>
      </c>
      <c r="P23" s="754">
        <v>1.8542037084074168</v>
      </c>
      <c r="Q23" s="153">
        <v>31</v>
      </c>
      <c r="R23" s="159"/>
      <c r="S23" s="24"/>
    </row>
    <row r="24" spans="1:19" s="29" customFormat="1" ht="11.1" customHeight="1" x14ac:dyDescent="0.2">
      <c r="A24" s="87">
        <v>32</v>
      </c>
      <c r="B24" s="101" t="s">
        <v>48</v>
      </c>
      <c r="C24" s="753">
        <v>100.00000000000001</v>
      </c>
      <c r="D24" s="754">
        <v>2.8275054375104567</v>
      </c>
      <c r="E24" s="754">
        <v>2.7103898276727456</v>
      </c>
      <c r="F24" s="754">
        <v>3.4298142881044007</v>
      </c>
      <c r="G24" s="754">
        <v>4.0321231386983438</v>
      </c>
      <c r="H24" s="754">
        <v>2.676928224861971</v>
      </c>
      <c r="I24" s="754">
        <v>9.0680943617199272</v>
      </c>
      <c r="J24" s="754">
        <v>9.2019407729630238</v>
      </c>
      <c r="K24" s="754">
        <v>23.272544754893758</v>
      </c>
      <c r="L24" s="754">
        <v>18.253304333277566</v>
      </c>
      <c r="M24" s="754">
        <v>5.1865484356700691</v>
      </c>
      <c r="N24" s="754">
        <v>9.6034800066923207</v>
      </c>
      <c r="O24" s="754">
        <v>6.7090513635603148</v>
      </c>
      <c r="P24" s="754">
        <v>3.0282750543751047</v>
      </c>
      <c r="Q24" s="153">
        <v>32</v>
      </c>
      <c r="R24" s="159"/>
      <c r="S24" s="28"/>
    </row>
    <row r="25" spans="1:19" s="29" customFormat="1" ht="11.1" customHeight="1" x14ac:dyDescent="0.2">
      <c r="A25" s="87">
        <v>33</v>
      </c>
      <c r="B25" s="101" t="s">
        <v>181</v>
      </c>
      <c r="C25" s="753">
        <v>100</v>
      </c>
      <c r="D25" s="754">
        <v>4</v>
      </c>
      <c r="E25" s="754">
        <v>5.3333333333333339</v>
      </c>
      <c r="F25" s="754">
        <v>2.666666666666667</v>
      </c>
      <c r="G25" s="754">
        <v>2.666666666666667</v>
      </c>
      <c r="H25" s="754">
        <v>0</v>
      </c>
      <c r="I25" s="754">
        <v>24</v>
      </c>
      <c r="J25" s="754">
        <v>14.666666666666666</v>
      </c>
      <c r="K25" s="754">
        <v>14.666666666666666</v>
      </c>
      <c r="L25" s="754">
        <v>17.333333333333336</v>
      </c>
      <c r="M25" s="754">
        <v>5.3333333333333339</v>
      </c>
      <c r="N25" s="754">
        <v>6.666666666666667</v>
      </c>
      <c r="O25" s="754">
        <v>2.666666666666667</v>
      </c>
      <c r="P25" s="754">
        <v>0</v>
      </c>
      <c r="Q25" s="153">
        <v>33</v>
      </c>
      <c r="R25" s="159"/>
      <c r="S25" s="28"/>
    </row>
    <row r="26" spans="1:19" s="29" customFormat="1" ht="11.1" customHeight="1" x14ac:dyDescent="0.2">
      <c r="A26" s="87">
        <v>34</v>
      </c>
      <c r="B26" s="101" t="s">
        <v>49</v>
      </c>
      <c r="C26" s="753">
        <v>99.999999999999986</v>
      </c>
      <c r="D26" s="754">
        <v>2.7784001792516246</v>
      </c>
      <c r="E26" s="754">
        <v>2.7784001792516246</v>
      </c>
      <c r="F26" s="754">
        <v>3.6298453954738963</v>
      </c>
      <c r="G26" s="754">
        <v>3.5178131301814921</v>
      </c>
      <c r="H26" s="754">
        <v>1.9717678691463143</v>
      </c>
      <c r="I26" s="754">
        <v>7.5509746807080429</v>
      </c>
      <c r="J26" s="754">
        <v>7.5509746807080429</v>
      </c>
      <c r="K26" s="754">
        <v>21.442975576966166</v>
      </c>
      <c r="L26" s="754">
        <v>19.784898050638581</v>
      </c>
      <c r="M26" s="754">
        <v>6.9011875420120994</v>
      </c>
      <c r="N26" s="754">
        <v>11.853013667936366</v>
      </c>
      <c r="O26" s="754">
        <v>7.4837553215326009</v>
      </c>
      <c r="P26" s="754">
        <v>2.755993726193144</v>
      </c>
      <c r="Q26" s="153">
        <v>34</v>
      </c>
      <c r="R26" s="159"/>
      <c r="S26" s="28"/>
    </row>
    <row r="27" spans="1:19" s="29" customFormat="1" ht="11.1" customHeight="1" x14ac:dyDescent="0.2">
      <c r="A27" s="87">
        <v>35</v>
      </c>
      <c r="B27" s="101" t="s">
        <v>91</v>
      </c>
      <c r="C27" s="753">
        <v>100.00000000000001</v>
      </c>
      <c r="D27" s="754">
        <v>2.9831387808041505</v>
      </c>
      <c r="E27" s="754">
        <v>3.9883268482490268</v>
      </c>
      <c r="F27" s="754">
        <v>3.9559014267185471</v>
      </c>
      <c r="G27" s="754">
        <v>5.5447470817120621</v>
      </c>
      <c r="H27" s="754">
        <v>2.7885862516212714</v>
      </c>
      <c r="I27" s="754">
        <v>8.884565499351492</v>
      </c>
      <c r="J27" s="754">
        <v>9.2088197146562916</v>
      </c>
      <c r="K27" s="754">
        <v>25.356679636835278</v>
      </c>
      <c r="L27" s="754">
        <v>18.190661478599221</v>
      </c>
      <c r="M27" s="754">
        <v>5.0907911802853434</v>
      </c>
      <c r="N27" s="754">
        <v>7.9442282749675739</v>
      </c>
      <c r="O27" s="754">
        <v>4.6692607003891053</v>
      </c>
      <c r="P27" s="754">
        <v>1.3942931258106357</v>
      </c>
      <c r="Q27" s="153">
        <v>35</v>
      </c>
      <c r="R27" s="159"/>
    </row>
    <row r="28" spans="1:19" s="29" customFormat="1" ht="11.1" customHeight="1" x14ac:dyDescent="0.2">
      <c r="A28" s="87">
        <v>36</v>
      </c>
      <c r="B28" s="101" t="s">
        <v>50</v>
      </c>
      <c r="C28" s="753">
        <v>100.00000000000001</v>
      </c>
      <c r="D28" s="754">
        <v>3.5595390524967989</v>
      </c>
      <c r="E28" s="754">
        <v>3.1498079385403335</v>
      </c>
      <c r="F28" s="754">
        <v>4.1997439180537768</v>
      </c>
      <c r="G28" s="754">
        <v>4.5838668373879639</v>
      </c>
      <c r="H28" s="754">
        <v>2.8937259923175414</v>
      </c>
      <c r="I28" s="754">
        <v>8.0153649167733683</v>
      </c>
      <c r="J28" s="754">
        <v>7.221510883482714</v>
      </c>
      <c r="K28" s="754">
        <v>24.404609475032011</v>
      </c>
      <c r="L28" s="754">
        <v>19.871959026888604</v>
      </c>
      <c r="M28" s="754">
        <v>5.9411011523687582</v>
      </c>
      <c r="N28" s="754">
        <v>8.169014084507042</v>
      </c>
      <c r="O28" s="754">
        <v>5.4289372599231758</v>
      </c>
      <c r="P28" s="754">
        <v>2.5608194622279128</v>
      </c>
      <c r="Q28" s="153">
        <v>36</v>
      </c>
      <c r="R28" s="159"/>
    </row>
    <row r="29" spans="1:19" s="29" customFormat="1" ht="11.1" customHeight="1" x14ac:dyDescent="0.2">
      <c r="A29" s="87">
        <v>41</v>
      </c>
      <c r="B29" s="101" t="s">
        <v>51</v>
      </c>
      <c r="C29" s="753">
        <v>100</v>
      </c>
      <c r="D29" s="754">
        <v>3.6907875617553034</v>
      </c>
      <c r="E29" s="754">
        <v>3.3420517291485035</v>
      </c>
      <c r="F29" s="754">
        <v>3.8360941586748041</v>
      </c>
      <c r="G29" s="754">
        <v>4.0395233943621038</v>
      </c>
      <c r="H29" s="754">
        <v>2.5283347863993022</v>
      </c>
      <c r="I29" s="754">
        <v>6.7422260970648074</v>
      </c>
      <c r="J29" s="754">
        <v>6.8294100552165071</v>
      </c>
      <c r="K29" s="754">
        <v>22.755013077593723</v>
      </c>
      <c r="L29" s="754">
        <v>20.43010752688172</v>
      </c>
      <c r="M29" s="754">
        <v>6.9165940133682078</v>
      </c>
      <c r="N29" s="754">
        <v>8.0499854693403083</v>
      </c>
      <c r="O29" s="754">
        <v>7.9337401918047084</v>
      </c>
      <c r="P29" s="754">
        <v>2.9061319383900028</v>
      </c>
      <c r="Q29" s="153">
        <v>41</v>
      </c>
      <c r="R29" s="159"/>
      <c r="S29" s="24"/>
    </row>
    <row r="30" spans="1:19" s="29" customFormat="1" ht="11.1" customHeight="1" x14ac:dyDescent="0.2">
      <c r="A30" s="87">
        <v>42</v>
      </c>
      <c r="B30" s="101" t="s">
        <v>52</v>
      </c>
      <c r="C30" s="753">
        <v>100.00000000000001</v>
      </c>
      <c r="D30" s="754">
        <v>3.0713640469738031</v>
      </c>
      <c r="E30" s="754">
        <v>3.4327009936766033</v>
      </c>
      <c r="F30" s="754">
        <v>3.9747064137308037</v>
      </c>
      <c r="G30" s="754">
        <v>4.4263775971093047</v>
      </c>
      <c r="H30" s="754">
        <v>2.2583559168925023</v>
      </c>
      <c r="I30" s="754">
        <v>5.2694971394158383</v>
      </c>
      <c r="J30" s="754">
        <v>6.5642878651008738</v>
      </c>
      <c r="K30" s="754">
        <v>22.101776573321288</v>
      </c>
      <c r="L30" s="754">
        <v>19.753086419753085</v>
      </c>
      <c r="M30" s="754">
        <v>6.6245106895513395</v>
      </c>
      <c r="N30" s="754">
        <v>9.7560975609756095</v>
      </c>
      <c r="O30" s="754">
        <v>9.3345377898223436</v>
      </c>
      <c r="P30" s="754">
        <v>3.4327009936766033</v>
      </c>
      <c r="Q30" s="153">
        <v>42</v>
      </c>
      <c r="R30" s="159"/>
      <c r="S30" s="24"/>
    </row>
    <row r="31" spans="1:19" s="29" customFormat="1" ht="11.1" customHeight="1" x14ac:dyDescent="0.2">
      <c r="A31" s="87">
        <v>43</v>
      </c>
      <c r="B31" s="101" t="s">
        <v>53</v>
      </c>
      <c r="C31" s="753">
        <v>100</v>
      </c>
      <c r="D31" s="754">
        <v>3.8585209003215439</v>
      </c>
      <c r="E31" s="754">
        <v>3.1985107463191742</v>
      </c>
      <c r="F31" s="754">
        <v>3.7569808766288708</v>
      </c>
      <c r="G31" s="754">
        <v>3.740057539346759</v>
      </c>
      <c r="H31" s="754">
        <v>2.4538839059062445</v>
      </c>
      <c r="I31" s="754">
        <v>7.4970384159756307</v>
      </c>
      <c r="J31" s="754">
        <v>8.9355220849551529</v>
      </c>
      <c r="K31" s="754">
        <v>23.235742088339819</v>
      </c>
      <c r="L31" s="754">
        <v>19.123371128786594</v>
      </c>
      <c r="M31" s="754">
        <v>5.5677779658148587</v>
      </c>
      <c r="N31" s="754">
        <v>9.1047554577762728</v>
      </c>
      <c r="O31" s="754">
        <v>6.7862582501269255</v>
      </c>
      <c r="P31" s="754">
        <v>2.7415806397021494</v>
      </c>
      <c r="Q31" s="153">
        <v>43</v>
      </c>
      <c r="R31" s="159"/>
      <c r="S31" s="24"/>
    </row>
    <row r="32" spans="1:19" s="29" customFormat="1" ht="11.1" customHeight="1" x14ac:dyDescent="0.2">
      <c r="A32" s="87">
        <v>44</v>
      </c>
      <c r="B32" s="101" t="s">
        <v>54</v>
      </c>
      <c r="C32" s="753">
        <v>100</v>
      </c>
      <c r="D32" s="754">
        <v>3.6619718309859155</v>
      </c>
      <c r="E32" s="754">
        <v>3.896713615023474</v>
      </c>
      <c r="F32" s="754">
        <v>4.483568075117371</v>
      </c>
      <c r="G32" s="754">
        <v>4.9061032863849769</v>
      </c>
      <c r="H32" s="754">
        <v>3.004694835680751</v>
      </c>
      <c r="I32" s="754">
        <v>8.23943661971831</v>
      </c>
      <c r="J32" s="754">
        <v>7.042253521126761</v>
      </c>
      <c r="K32" s="754">
        <v>25.44600938967136</v>
      </c>
      <c r="L32" s="754">
        <v>16.455399061032864</v>
      </c>
      <c r="M32" s="754">
        <v>4.976525821596244</v>
      </c>
      <c r="N32" s="754">
        <v>8.0751173708920181</v>
      </c>
      <c r="O32" s="754">
        <v>5.9859154929577461</v>
      </c>
      <c r="P32" s="754">
        <v>3.8262910798122065</v>
      </c>
      <c r="Q32" s="153">
        <v>44</v>
      </c>
      <c r="R32" s="159"/>
      <c r="S32" s="24"/>
    </row>
    <row r="33" spans="1:19" s="29" customFormat="1" ht="11.1" customHeight="1" x14ac:dyDescent="0.2">
      <c r="A33" s="87">
        <v>45</v>
      </c>
      <c r="B33" s="101" t="s">
        <v>55</v>
      </c>
      <c r="C33" s="753">
        <v>100</v>
      </c>
      <c r="D33" s="754">
        <v>2.1459227467811157</v>
      </c>
      <c r="E33" s="754">
        <v>0.85836909871244638</v>
      </c>
      <c r="F33" s="754">
        <v>0.42918454935622319</v>
      </c>
      <c r="G33" s="754">
        <v>1.2875536480686696</v>
      </c>
      <c r="H33" s="754">
        <v>2.5751072961373391</v>
      </c>
      <c r="I33" s="754">
        <v>6.866952789699571</v>
      </c>
      <c r="J33" s="754">
        <v>6.4377682403433472</v>
      </c>
      <c r="K33" s="754">
        <v>26.609442060085836</v>
      </c>
      <c r="L33" s="754">
        <v>30.042918454935624</v>
      </c>
      <c r="M33" s="754">
        <v>12.017167381974248</v>
      </c>
      <c r="N33" s="754">
        <v>6.866952789699571</v>
      </c>
      <c r="O33" s="754">
        <v>2.5751072961373391</v>
      </c>
      <c r="P33" s="754">
        <v>1.2875536480686696</v>
      </c>
      <c r="Q33" s="153">
        <v>45</v>
      </c>
      <c r="R33" s="159"/>
      <c r="S33" s="28"/>
    </row>
    <row r="34" spans="1:19" s="29" customFormat="1" ht="11.1" customHeight="1" x14ac:dyDescent="0.2">
      <c r="A34" s="87">
        <v>46</v>
      </c>
      <c r="B34" s="101" t="s">
        <v>56</v>
      </c>
      <c r="C34" s="753">
        <v>100.00000000000001</v>
      </c>
      <c r="D34" s="754">
        <v>3.1548757170172079</v>
      </c>
      <c r="E34" s="754">
        <v>4.4933078393881454</v>
      </c>
      <c r="F34" s="754">
        <v>5.449330783938815</v>
      </c>
      <c r="G34" s="754">
        <v>5.736137667304015</v>
      </c>
      <c r="H34" s="754">
        <v>3.0592734225621414</v>
      </c>
      <c r="I34" s="754">
        <v>14.722753346080305</v>
      </c>
      <c r="J34" s="754">
        <v>9.1778202676864247</v>
      </c>
      <c r="K34" s="754">
        <v>21.223709369024856</v>
      </c>
      <c r="L34" s="754">
        <v>19.120458891013385</v>
      </c>
      <c r="M34" s="754">
        <v>3.6328871892925432</v>
      </c>
      <c r="N34" s="754">
        <v>4.9713193116634802</v>
      </c>
      <c r="O34" s="754">
        <v>4.0152963671128106</v>
      </c>
      <c r="P34" s="754">
        <v>1.24282982791587</v>
      </c>
      <c r="Q34" s="153">
        <v>46</v>
      </c>
      <c r="R34" s="159"/>
      <c r="S34" s="28"/>
    </row>
    <row r="35" spans="1:19" s="29" customFormat="1" ht="11.1" customHeight="1" x14ac:dyDescent="0.2">
      <c r="A35" s="87">
        <v>47</v>
      </c>
      <c r="B35" s="101" t="s">
        <v>57</v>
      </c>
      <c r="C35" s="753">
        <v>100.00000000000001</v>
      </c>
      <c r="D35" s="754">
        <v>3.978494623655914</v>
      </c>
      <c r="E35" s="754">
        <v>4.408602150537634</v>
      </c>
      <c r="F35" s="754">
        <v>5.913978494623656</v>
      </c>
      <c r="G35" s="754">
        <v>5.806451612903226</v>
      </c>
      <c r="H35" s="754">
        <v>2.6881720430107525</v>
      </c>
      <c r="I35" s="754">
        <v>5.4838709677419359</v>
      </c>
      <c r="J35" s="754">
        <v>3.763440860215054</v>
      </c>
      <c r="K35" s="754">
        <v>23.548387096774192</v>
      </c>
      <c r="L35" s="754">
        <v>21.72043010752688</v>
      </c>
      <c r="M35" s="754">
        <v>5.053763440860215</v>
      </c>
      <c r="N35" s="754">
        <v>9.0322580645161281</v>
      </c>
      <c r="O35" s="754">
        <v>5.913978494623656</v>
      </c>
      <c r="P35" s="754">
        <v>2.6881720430107525</v>
      </c>
      <c r="Q35" s="153">
        <v>47</v>
      </c>
      <c r="R35" s="159"/>
      <c r="S35" s="28"/>
    </row>
    <row r="36" spans="1:19" s="29" customFormat="1" ht="11.1" customHeight="1" x14ac:dyDescent="0.2">
      <c r="A36" s="87">
        <v>48</v>
      </c>
      <c r="B36" s="101" t="s">
        <v>58</v>
      </c>
      <c r="C36" s="753">
        <v>100</v>
      </c>
      <c r="D36" s="754">
        <v>0</v>
      </c>
      <c r="E36" s="754">
        <v>0</v>
      </c>
      <c r="F36" s="754">
        <v>0</v>
      </c>
      <c r="G36" s="754">
        <v>0</v>
      </c>
      <c r="H36" s="754">
        <v>0</v>
      </c>
      <c r="I36" s="754">
        <v>14.285714285714285</v>
      </c>
      <c r="J36" s="754">
        <v>28.571428571428569</v>
      </c>
      <c r="K36" s="754">
        <v>28.571428571428569</v>
      </c>
      <c r="L36" s="754">
        <v>14.285714285714285</v>
      </c>
      <c r="M36" s="754">
        <v>0</v>
      </c>
      <c r="N36" s="754">
        <v>14.285714285714285</v>
      </c>
      <c r="O36" s="754">
        <v>0</v>
      </c>
      <c r="P36" s="754">
        <v>0</v>
      </c>
      <c r="Q36" s="153">
        <v>48</v>
      </c>
      <c r="R36" s="159"/>
    </row>
    <row r="37" spans="1:19" s="29" customFormat="1" ht="11.1" customHeight="1" x14ac:dyDescent="0.2">
      <c r="A37" s="87">
        <v>51</v>
      </c>
      <c r="B37" s="101" t="s">
        <v>59</v>
      </c>
      <c r="C37" s="753">
        <v>100.00000000000001</v>
      </c>
      <c r="D37" s="754">
        <v>3.0905077262693159</v>
      </c>
      <c r="E37" s="754">
        <v>2.9580573951434879</v>
      </c>
      <c r="F37" s="754">
        <v>3.2229580573951435</v>
      </c>
      <c r="G37" s="754">
        <v>5.1655629139072845</v>
      </c>
      <c r="H37" s="754">
        <v>3.3554083885209716</v>
      </c>
      <c r="I37" s="754">
        <v>6.5342163355408394</v>
      </c>
      <c r="J37" s="754">
        <v>5.4746136865342168</v>
      </c>
      <c r="K37" s="754">
        <v>19.161147902869757</v>
      </c>
      <c r="L37" s="754">
        <v>24.591611479028696</v>
      </c>
      <c r="M37" s="754">
        <v>6.445916114790287</v>
      </c>
      <c r="N37" s="754">
        <v>9.8896247240618109</v>
      </c>
      <c r="O37" s="754">
        <v>6.6225165562913908</v>
      </c>
      <c r="P37" s="754">
        <v>3.4878587196467992</v>
      </c>
      <c r="Q37" s="153">
        <v>51</v>
      </c>
      <c r="R37" s="159"/>
    </row>
    <row r="38" spans="1:19" s="29" customFormat="1" ht="11.1" customHeight="1" x14ac:dyDescent="0.2">
      <c r="A38" s="87">
        <v>52</v>
      </c>
      <c r="B38" s="101" t="s">
        <v>132</v>
      </c>
      <c r="C38" s="753">
        <v>100</v>
      </c>
      <c r="D38" s="754">
        <v>3.0156815440289506</v>
      </c>
      <c r="E38" s="754">
        <v>3.1061519903498191</v>
      </c>
      <c r="F38" s="754">
        <v>3.6791314837153202</v>
      </c>
      <c r="G38" s="754">
        <v>3.3172496984318456</v>
      </c>
      <c r="H38" s="754">
        <v>2.1109770808202653</v>
      </c>
      <c r="I38" s="754">
        <v>6.1519903498190596</v>
      </c>
      <c r="J38" s="754">
        <v>5.8805790108564535</v>
      </c>
      <c r="K38" s="754">
        <v>20.6875753920386</v>
      </c>
      <c r="L38" s="754">
        <v>20.20506634499397</v>
      </c>
      <c r="M38" s="754">
        <v>6.4535585042219541</v>
      </c>
      <c r="N38" s="754">
        <v>10.102533172496985</v>
      </c>
      <c r="O38" s="754">
        <v>11.218335343787695</v>
      </c>
      <c r="P38" s="754">
        <v>4.0711700844390828</v>
      </c>
      <c r="Q38" s="153">
        <v>52</v>
      </c>
      <c r="R38" s="159"/>
      <c r="S38" s="24"/>
    </row>
    <row r="39" spans="1:19" s="29" customFormat="1" ht="10.9" customHeight="1" x14ac:dyDescent="0.2">
      <c r="A39" s="87">
        <v>53</v>
      </c>
      <c r="B39" s="101" t="s">
        <v>60</v>
      </c>
      <c r="C39" s="753">
        <v>100</v>
      </c>
      <c r="D39" s="754">
        <v>2.9858564693556837</v>
      </c>
      <c r="E39" s="754">
        <v>3.6668412781561028</v>
      </c>
      <c r="F39" s="754">
        <v>4.4525929806181246</v>
      </c>
      <c r="G39" s="754">
        <v>6.024096385542169</v>
      </c>
      <c r="H39" s="754">
        <v>3.1953902566788894</v>
      </c>
      <c r="I39" s="754">
        <v>8.119434258774227</v>
      </c>
      <c r="J39" s="754">
        <v>5.5002619172341536</v>
      </c>
      <c r="K39" s="754">
        <v>18.124672603457306</v>
      </c>
      <c r="L39" s="754">
        <v>22.053431115767417</v>
      </c>
      <c r="M39" s="754">
        <v>8.9575694080670516</v>
      </c>
      <c r="N39" s="754">
        <v>9.167103195390256</v>
      </c>
      <c r="O39" s="754">
        <v>6.4431639601885804</v>
      </c>
      <c r="P39" s="754">
        <v>1.3095861707700367</v>
      </c>
      <c r="Q39" s="153">
        <v>53</v>
      </c>
      <c r="R39" s="159"/>
      <c r="S39" s="24"/>
    </row>
    <row r="40" spans="1:19" s="29" customFormat="1" ht="10.9" customHeight="1" x14ac:dyDescent="0.2">
      <c r="A40" s="87">
        <v>54</v>
      </c>
      <c r="B40" s="101" t="s">
        <v>135</v>
      </c>
      <c r="C40" s="753">
        <v>100.00000000000001</v>
      </c>
      <c r="D40" s="754">
        <v>2.6058631921824107</v>
      </c>
      <c r="E40" s="754">
        <v>3.5830618892508146</v>
      </c>
      <c r="F40" s="754">
        <v>4.3973941368078178</v>
      </c>
      <c r="G40" s="754">
        <v>4.234527687296417</v>
      </c>
      <c r="H40" s="754">
        <v>2.768729641693811</v>
      </c>
      <c r="I40" s="754">
        <v>7.980456026058631</v>
      </c>
      <c r="J40" s="754">
        <v>6.1889250814332248</v>
      </c>
      <c r="K40" s="754">
        <v>17.100977198697066</v>
      </c>
      <c r="L40" s="754">
        <v>22.801302931596091</v>
      </c>
      <c r="M40" s="754">
        <v>9.120521172638437</v>
      </c>
      <c r="N40" s="754">
        <v>11.074918566775244</v>
      </c>
      <c r="O40" s="754">
        <v>6.1889250814332248</v>
      </c>
      <c r="P40" s="754">
        <v>1.9543973941368076</v>
      </c>
      <c r="Q40" s="153">
        <v>54</v>
      </c>
      <c r="R40" s="159"/>
      <c r="S40" s="24"/>
    </row>
    <row r="41" spans="1:19" s="29" customFormat="1" ht="10.9" customHeight="1" x14ac:dyDescent="0.2">
      <c r="A41" s="87">
        <v>55</v>
      </c>
      <c r="B41" s="101" t="s">
        <v>166</v>
      </c>
      <c r="C41" s="753">
        <v>100</v>
      </c>
      <c r="D41" s="754">
        <v>3.0425963488843815</v>
      </c>
      <c r="E41" s="754">
        <v>2.9073698444895197</v>
      </c>
      <c r="F41" s="754">
        <v>4.056795131845842</v>
      </c>
      <c r="G41" s="754">
        <v>4.6315077755240024</v>
      </c>
      <c r="H41" s="754">
        <v>2.0960108181203516</v>
      </c>
      <c r="I41" s="754">
        <v>7.1670047329276541</v>
      </c>
      <c r="J41" s="754">
        <v>6.8289384719405</v>
      </c>
      <c r="K41" s="754">
        <v>23.123732251521297</v>
      </c>
      <c r="L41" s="754">
        <v>21.771467207572684</v>
      </c>
      <c r="M41" s="754">
        <v>6.1189993238674782</v>
      </c>
      <c r="N41" s="754">
        <v>8.3164300202839758</v>
      </c>
      <c r="O41" s="754">
        <v>6.8289384719405</v>
      </c>
      <c r="P41" s="754">
        <v>3.1102096010818121</v>
      </c>
      <c r="Q41" s="153">
        <v>55</v>
      </c>
      <c r="R41" s="159"/>
      <c r="S41" s="24"/>
    </row>
    <row r="42" spans="1:19" s="29" customFormat="1" ht="10.9" customHeight="1" x14ac:dyDescent="0.2">
      <c r="A42" s="87">
        <v>61</v>
      </c>
      <c r="B42" s="101" t="s">
        <v>64</v>
      </c>
      <c r="C42" s="753">
        <v>100</v>
      </c>
      <c r="D42" s="754">
        <v>2.830587241233629</v>
      </c>
      <c r="E42" s="754">
        <v>2.703844528939586</v>
      </c>
      <c r="F42" s="754">
        <v>4.0135192226446978</v>
      </c>
      <c r="G42" s="754">
        <v>4.9852133502323612</v>
      </c>
      <c r="H42" s="754">
        <v>3.041825095057034</v>
      </c>
      <c r="I42" s="754">
        <v>8.4072665821715251</v>
      </c>
      <c r="J42" s="754">
        <v>4.8584706379383187</v>
      </c>
      <c r="K42" s="754">
        <v>16.941275876637093</v>
      </c>
      <c r="L42" s="754">
        <v>23.02492606675116</v>
      </c>
      <c r="M42" s="754">
        <v>7.7313054499366292</v>
      </c>
      <c r="N42" s="754">
        <v>9.421208280523869</v>
      </c>
      <c r="O42" s="754">
        <v>8.4495141529362066</v>
      </c>
      <c r="P42" s="754">
        <v>3.5910435149978874</v>
      </c>
      <c r="Q42" s="153">
        <v>61</v>
      </c>
      <c r="R42" s="159"/>
      <c r="S42" s="28"/>
    </row>
    <row r="43" spans="1:19" s="29" customFormat="1" ht="10.9" customHeight="1" x14ac:dyDescent="0.2">
      <c r="A43" s="87">
        <v>62</v>
      </c>
      <c r="B43" s="101" t="s">
        <v>65</v>
      </c>
      <c r="C43" s="753">
        <v>100</v>
      </c>
      <c r="D43" s="754">
        <v>3.8894575230296824</v>
      </c>
      <c r="E43" s="754">
        <v>3.6847492323439099</v>
      </c>
      <c r="F43" s="754">
        <v>6.2436028659160696</v>
      </c>
      <c r="G43" s="754">
        <v>4.7082906857727735</v>
      </c>
      <c r="H43" s="754">
        <v>2.2517911975435005</v>
      </c>
      <c r="I43" s="754">
        <v>8.0859774820880244</v>
      </c>
      <c r="J43" s="754">
        <v>5.1177072671443193</v>
      </c>
      <c r="K43" s="754">
        <v>21.699078812691912</v>
      </c>
      <c r="L43" s="754">
        <v>19.447287615148415</v>
      </c>
      <c r="M43" s="754">
        <v>6.2436028659160696</v>
      </c>
      <c r="N43" s="754">
        <v>9.6212896622313213</v>
      </c>
      <c r="O43" s="754">
        <v>6.2436028659160696</v>
      </c>
      <c r="P43" s="754">
        <v>2.7635619242579326</v>
      </c>
      <c r="Q43" s="153">
        <v>62</v>
      </c>
      <c r="R43" s="159"/>
      <c r="S43" s="28"/>
    </row>
    <row r="44" spans="1:19" s="29" customFormat="1" ht="10.9" customHeight="1" x14ac:dyDescent="0.2">
      <c r="A44" s="87">
        <v>63</v>
      </c>
      <c r="B44" s="101" t="s">
        <v>66</v>
      </c>
      <c r="C44" s="753">
        <v>99.999999999999986</v>
      </c>
      <c r="D44" s="754">
        <v>4.3706293706293708</v>
      </c>
      <c r="E44" s="754">
        <v>5.4195804195804191</v>
      </c>
      <c r="F44" s="754">
        <v>5.5944055944055942</v>
      </c>
      <c r="G44" s="754">
        <v>5.244755244755245</v>
      </c>
      <c r="H44" s="754">
        <v>1.9230769230769231</v>
      </c>
      <c r="I44" s="754">
        <v>6.1188811188811192</v>
      </c>
      <c r="J44" s="754">
        <v>2.6223776223776225</v>
      </c>
      <c r="K44" s="754">
        <v>23.251748251748253</v>
      </c>
      <c r="L44" s="754">
        <v>21.328671328671327</v>
      </c>
      <c r="M44" s="754">
        <v>8.0419580419580416</v>
      </c>
      <c r="N44" s="754">
        <v>8.3916083916083917</v>
      </c>
      <c r="O44" s="754">
        <v>6.1188811188811192</v>
      </c>
      <c r="P44" s="754">
        <v>1.5734265734265735</v>
      </c>
      <c r="Q44" s="153">
        <v>63</v>
      </c>
      <c r="R44" s="159"/>
      <c r="S44" s="28"/>
    </row>
    <row r="45" spans="1:19" s="29" customFormat="1" ht="10.9" customHeight="1" x14ac:dyDescent="0.2">
      <c r="A45" s="87">
        <v>64</v>
      </c>
      <c r="B45" s="101" t="s">
        <v>67</v>
      </c>
      <c r="C45" s="753">
        <v>100</v>
      </c>
      <c r="D45" s="754">
        <v>3.7790697674418601</v>
      </c>
      <c r="E45" s="754">
        <v>2.6162790697674421</v>
      </c>
      <c r="F45" s="754">
        <v>6.104651162790697</v>
      </c>
      <c r="G45" s="754">
        <v>7.8488372093023253</v>
      </c>
      <c r="H45" s="754">
        <v>2.9069767441860463</v>
      </c>
      <c r="I45" s="754">
        <v>9.8837209302325579</v>
      </c>
      <c r="J45" s="754">
        <v>4.3604651162790695</v>
      </c>
      <c r="K45" s="754">
        <v>17.151162790697676</v>
      </c>
      <c r="L45" s="754">
        <v>25.872093023255815</v>
      </c>
      <c r="M45" s="754">
        <v>6.104651162790697</v>
      </c>
      <c r="N45" s="754">
        <v>5.5232558139534884</v>
      </c>
      <c r="O45" s="754">
        <v>6.6860465116279064</v>
      </c>
      <c r="P45" s="754">
        <v>1.1627906976744187</v>
      </c>
      <c r="Q45" s="153">
        <v>64</v>
      </c>
      <c r="R45" s="159"/>
    </row>
    <row r="46" spans="1:19" s="29" customFormat="1" ht="10.9" customHeight="1" x14ac:dyDescent="0.2">
      <c r="A46" s="87">
        <v>65</v>
      </c>
      <c r="B46" s="101" t="s">
        <v>68</v>
      </c>
      <c r="C46" s="753">
        <v>100</v>
      </c>
      <c r="D46" s="754">
        <v>2.0618556701030926</v>
      </c>
      <c r="E46" s="754">
        <v>2.7491408934707904</v>
      </c>
      <c r="F46" s="754">
        <v>5.1546391752577314</v>
      </c>
      <c r="G46" s="754">
        <v>5.6701030927835054</v>
      </c>
      <c r="H46" s="754">
        <v>3.264604810996564</v>
      </c>
      <c r="I46" s="754">
        <v>9.9656357388316152</v>
      </c>
      <c r="J46" s="754">
        <v>3.9518900343642609</v>
      </c>
      <c r="K46" s="754">
        <v>18.041237113402062</v>
      </c>
      <c r="L46" s="754">
        <v>28.006872852233677</v>
      </c>
      <c r="M46" s="754">
        <v>8.0756013745704465</v>
      </c>
      <c r="N46" s="754">
        <v>6.8728522336769764</v>
      </c>
      <c r="O46" s="754">
        <v>4.2955326460481098</v>
      </c>
      <c r="P46" s="754">
        <v>1.8900343642611683</v>
      </c>
      <c r="Q46" s="153">
        <v>65</v>
      </c>
      <c r="R46" s="159"/>
    </row>
    <row r="47" spans="1:19" s="29" customFormat="1" ht="10.9" customHeight="1" x14ac:dyDescent="0.2">
      <c r="A47" s="87">
        <v>66</v>
      </c>
      <c r="B47" s="101" t="s">
        <v>69</v>
      </c>
      <c r="C47" s="753">
        <v>100.00000000000001</v>
      </c>
      <c r="D47" s="754">
        <v>3.1496062992125982</v>
      </c>
      <c r="E47" s="754">
        <v>3.273932863655201</v>
      </c>
      <c r="F47" s="754">
        <v>5.4289266473269784</v>
      </c>
      <c r="G47" s="754">
        <v>5.1388313302942397</v>
      </c>
      <c r="H47" s="754">
        <v>3.6883547451305425</v>
      </c>
      <c r="I47" s="754">
        <v>7.5424782428512218</v>
      </c>
      <c r="J47" s="754">
        <v>5.5118110236220472</v>
      </c>
      <c r="K47" s="754">
        <v>21.259842519685041</v>
      </c>
      <c r="L47" s="754">
        <v>22.337339411520929</v>
      </c>
      <c r="M47" s="754">
        <v>6.1748860339825944</v>
      </c>
      <c r="N47" s="754">
        <v>8.9100704517198501</v>
      </c>
      <c r="O47" s="754">
        <v>6.0091172813924576</v>
      </c>
      <c r="P47" s="754">
        <v>1.5748031496062991</v>
      </c>
      <c r="Q47" s="153">
        <v>66</v>
      </c>
      <c r="R47" s="159"/>
      <c r="S47" s="24"/>
    </row>
    <row r="48" spans="1:19" s="29" customFormat="1" ht="10.9" customHeight="1" x14ac:dyDescent="0.2">
      <c r="A48" s="87">
        <v>71</v>
      </c>
      <c r="B48" s="101" t="s">
        <v>70</v>
      </c>
      <c r="C48" s="753">
        <v>100.00000000000001</v>
      </c>
      <c r="D48" s="754">
        <v>3.4462952326249283</v>
      </c>
      <c r="E48" s="754">
        <v>3.1016657093624356</v>
      </c>
      <c r="F48" s="754">
        <v>4.5950603101665708</v>
      </c>
      <c r="G48" s="754">
        <v>4.5376220562894884</v>
      </c>
      <c r="H48" s="754">
        <v>3.3314187248707641</v>
      </c>
      <c r="I48" s="754">
        <v>8.4434233199310746</v>
      </c>
      <c r="J48" s="754">
        <v>5.399195864445721</v>
      </c>
      <c r="K48" s="754">
        <v>20.620333141872489</v>
      </c>
      <c r="L48" s="754">
        <v>21.539345203905803</v>
      </c>
      <c r="M48" s="754">
        <v>6.8925904652498566</v>
      </c>
      <c r="N48" s="754">
        <v>8.7306145893164846</v>
      </c>
      <c r="O48" s="754">
        <v>7.2946582423894322</v>
      </c>
      <c r="P48" s="754">
        <v>2.0677771395749569</v>
      </c>
      <c r="Q48" s="153">
        <v>71</v>
      </c>
      <c r="R48" s="159"/>
      <c r="S48" s="24"/>
    </row>
    <row r="49" spans="1:19" s="29" customFormat="1" ht="10.9" customHeight="1" x14ac:dyDescent="0.2">
      <c r="A49" s="87">
        <v>72</v>
      </c>
      <c r="B49" s="101" t="s">
        <v>71</v>
      </c>
      <c r="C49" s="753">
        <v>99.999999999999986</v>
      </c>
      <c r="D49" s="754">
        <v>3.1957390146471374</v>
      </c>
      <c r="E49" s="754">
        <v>3.9280958721704398</v>
      </c>
      <c r="F49" s="754">
        <v>4.4607190412782955</v>
      </c>
      <c r="G49" s="754">
        <v>6.6245006657789611</v>
      </c>
      <c r="H49" s="754">
        <v>3.8282290279627165</v>
      </c>
      <c r="I49" s="754">
        <v>6.9241011984021297</v>
      </c>
      <c r="J49" s="754">
        <v>5.4260985352862852</v>
      </c>
      <c r="K49" s="754">
        <v>21.837549933422103</v>
      </c>
      <c r="L49" s="754">
        <v>22.003994673768311</v>
      </c>
      <c r="M49" s="754">
        <v>5.4926764314247674</v>
      </c>
      <c r="N49" s="754">
        <v>8.8881491344873496</v>
      </c>
      <c r="O49" s="754">
        <v>5.3928095872170445</v>
      </c>
      <c r="P49" s="754">
        <v>1.9973368841544608</v>
      </c>
      <c r="Q49" s="153">
        <v>72</v>
      </c>
      <c r="R49" s="159"/>
      <c r="S49" s="24"/>
    </row>
    <row r="50" spans="1:19" s="29" customFormat="1" ht="11.1" customHeight="1" x14ac:dyDescent="0.2">
      <c r="A50" s="87">
        <v>81</v>
      </c>
      <c r="B50" s="101" t="s">
        <v>5</v>
      </c>
      <c r="C50" s="753">
        <v>100</v>
      </c>
      <c r="D50" s="754">
        <v>3.875</v>
      </c>
      <c r="E50" s="754">
        <v>3.5000000000000004</v>
      </c>
      <c r="F50" s="754">
        <v>4.3125</v>
      </c>
      <c r="G50" s="754">
        <v>4.625</v>
      </c>
      <c r="H50" s="754">
        <v>2.75</v>
      </c>
      <c r="I50" s="754">
        <v>8.4375</v>
      </c>
      <c r="J50" s="754">
        <v>7.8125</v>
      </c>
      <c r="K50" s="754">
        <v>22.25</v>
      </c>
      <c r="L50" s="754">
        <v>21.25</v>
      </c>
      <c r="M50" s="754">
        <v>5.125</v>
      </c>
      <c r="N50" s="754">
        <v>8.75</v>
      </c>
      <c r="O50" s="754">
        <v>5.75</v>
      </c>
      <c r="P50" s="754">
        <v>1.5625</v>
      </c>
      <c r="Q50" s="153">
        <v>81</v>
      </c>
      <c r="R50" s="159"/>
      <c r="S50" s="24"/>
    </row>
    <row r="51" spans="1:19" s="29" customFormat="1" ht="11.1" customHeight="1" x14ac:dyDescent="0.2">
      <c r="A51" s="87">
        <v>82</v>
      </c>
      <c r="B51" s="101" t="s">
        <v>72</v>
      </c>
      <c r="C51" s="753">
        <v>100</v>
      </c>
      <c r="D51" s="754">
        <v>3.4104750304506699</v>
      </c>
      <c r="E51" s="754">
        <v>3.4510759236703206</v>
      </c>
      <c r="F51" s="754">
        <v>3.4916768168899717</v>
      </c>
      <c r="G51" s="754">
        <v>4.5066991473812417</v>
      </c>
      <c r="H51" s="754">
        <v>2.8014616321559074</v>
      </c>
      <c r="I51" s="754">
        <v>8.4043848964677217</v>
      </c>
      <c r="J51" s="754">
        <v>6.8209500609013398</v>
      </c>
      <c r="K51" s="754">
        <v>23.87332521315469</v>
      </c>
      <c r="L51" s="754">
        <v>20.422249289484366</v>
      </c>
      <c r="M51" s="754">
        <v>5.4405196914332112</v>
      </c>
      <c r="N51" s="754">
        <v>9.5412099066179454</v>
      </c>
      <c r="O51" s="754">
        <v>5.6435241575314654</v>
      </c>
      <c r="P51" s="754">
        <v>2.1924482338611448</v>
      </c>
      <c r="Q51" s="153">
        <v>82</v>
      </c>
      <c r="R51" s="159"/>
      <c r="S51" s="28"/>
    </row>
    <row r="52" spans="1:19" s="29" customFormat="1" ht="11.1" customHeight="1" x14ac:dyDescent="0.2">
      <c r="A52" s="87">
        <v>83</v>
      </c>
      <c r="B52" s="101" t="s">
        <v>73</v>
      </c>
      <c r="C52" s="753">
        <v>100</v>
      </c>
      <c r="D52" s="754">
        <v>2.7095148078134845</v>
      </c>
      <c r="E52" s="754">
        <v>2.5204788909892879</v>
      </c>
      <c r="F52" s="754">
        <v>4.788909892879647</v>
      </c>
      <c r="G52" s="754">
        <v>4.1587901701323249</v>
      </c>
      <c r="H52" s="754">
        <v>2.8355387523629489</v>
      </c>
      <c r="I52" s="754">
        <v>7.6244486452425955</v>
      </c>
      <c r="J52" s="754">
        <v>5.0409577819785758</v>
      </c>
      <c r="K52" s="754">
        <v>18.903591682419659</v>
      </c>
      <c r="L52" s="754">
        <v>21.613106490233143</v>
      </c>
      <c r="M52" s="754">
        <v>6.6792690611216132</v>
      </c>
      <c r="N52" s="754">
        <v>8.8846880907372405</v>
      </c>
      <c r="O52" s="754">
        <v>8.5696282293635804</v>
      </c>
      <c r="P52" s="754">
        <v>5.6710775047258979</v>
      </c>
      <c r="Q52" s="153">
        <v>83</v>
      </c>
      <c r="R52" s="159"/>
      <c r="S52" s="28"/>
    </row>
    <row r="53" spans="1:19" s="29" customFormat="1" ht="11.1" customHeight="1" x14ac:dyDescent="0.2">
      <c r="A53" s="87">
        <v>91</v>
      </c>
      <c r="B53" s="101" t="s">
        <v>74</v>
      </c>
      <c r="C53" s="753">
        <v>100</v>
      </c>
      <c r="D53" s="754">
        <v>3.5667107001321003</v>
      </c>
      <c r="E53" s="754">
        <v>3.6988110964332894</v>
      </c>
      <c r="F53" s="754">
        <v>3.7648612945838837</v>
      </c>
      <c r="G53" s="754">
        <v>4.3593130779392339</v>
      </c>
      <c r="H53" s="754">
        <v>2.7080581241743724</v>
      </c>
      <c r="I53" s="754">
        <v>8.4544253632760906</v>
      </c>
      <c r="J53" s="754">
        <v>8.9828269484808452</v>
      </c>
      <c r="K53" s="754">
        <v>21.862615587846765</v>
      </c>
      <c r="L53" s="754">
        <v>20.079260237780712</v>
      </c>
      <c r="M53" s="754">
        <v>4.7556142668427999</v>
      </c>
      <c r="N53" s="754">
        <v>8.8507265521796565</v>
      </c>
      <c r="O53" s="754">
        <v>6.4068692206076623</v>
      </c>
      <c r="P53" s="754">
        <v>2.509907529722589</v>
      </c>
      <c r="Q53" s="153">
        <v>91</v>
      </c>
      <c r="R53" s="159"/>
      <c r="S53" s="28"/>
    </row>
    <row r="54" spans="1:19" s="29" customFormat="1" ht="11.1" customHeight="1" x14ac:dyDescent="0.2">
      <c r="A54" s="87">
        <v>92</v>
      </c>
      <c r="B54" s="101" t="s">
        <v>75</v>
      </c>
      <c r="C54" s="753">
        <v>100</v>
      </c>
      <c r="D54" s="754">
        <v>8.720930232558139</v>
      </c>
      <c r="E54" s="754">
        <v>13.372093023255813</v>
      </c>
      <c r="F54" s="754">
        <v>6.395348837209303</v>
      </c>
      <c r="G54" s="754">
        <v>7.5581395348837201</v>
      </c>
      <c r="H54" s="754">
        <v>3.4883720930232558</v>
      </c>
      <c r="I54" s="754">
        <v>4.6511627906976747</v>
      </c>
      <c r="J54" s="754">
        <v>13.953488372093023</v>
      </c>
      <c r="K54" s="754">
        <v>28.488372093023255</v>
      </c>
      <c r="L54" s="754">
        <v>6.9767441860465116</v>
      </c>
      <c r="M54" s="754">
        <v>3.4883720930232558</v>
      </c>
      <c r="N54" s="754">
        <v>2.3255813953488373</v>
      </c>
      <c r="O54" s="754">
        <v>0.58139534883720934</v>
      </c>
      <c r="P54" s="754">
        <v>0</v>
      </c>
      <c r="Q54" s="153">
        <v>92</v>
      </c>
      <c r="R54" s="159"/>
    </row>
    <row r="55" spans="1:19" s="29" customFormat="1" ht="11.1" customHeight="1" x14ac:dyDescent="0.2">
      <c r="A55" s="87">
        <v>93</v>
      </c>
      <c r="B55" s="101" t="s">
        <v>76</v>
      </c>
      <c r="C55" s="753">
        <v>100.00000000000001</v>
      </c>
      <c r="D55" s="754">
        <v>2.4</v>
      </c>
      <c r="E55" s="754">
        <v>3.2</v>
      </c>
      <c r="F55" s="754">
        <v>4.1230769230769226</v>
      </c>
      <c r="G55" s="754">
        <v>4.9846153846153847</v>
      </c>
      <c r="H55" s="754">
        <v>3.2615384615384615</v>
      </c>
      <c r="I55" s="754">
        <v>8.184615384615384</v>
      </c>
      <c r="J55" s="754">
        <v>6.338461538461539</v>
      </c>
      <c r="K55" s="754">
        <v>20.984615384615385</v>
      </c>
      <c r="L55" s="754">
        <v>20.307692307692307</v>
      </c>
      <c r="M55" s="754">
        <v>7.0153846153846153</v>
      </c>
      <c r="N55" s="754">
        <v>10.646153846153846</v>
      </c>
      <c r="O55" s="754">
        <v>6.2769230769230768</v>
      </c>
      <c r="P55" s="754">
        <v>2.2769230769230773</v>
      </c>
      <c r="Q55" s="153">
        <v>93</v>
      </c>
      <c r="R55" s="159"/>
    </row>
    <row r="56" spans="1:19" s="29" customFormat="1" ht="11.1" customHeight="1" x14ac:dyDescent="0.2">
      <c r="A56" s="87">
        <v>94</v>
      </c>
      <c r="B56" s="101" t="s">
        <v>77</v>
      </c>
      <c r="C56" s="753">
        <v>100</v>
      </c>
      <c r="D56" s="754">
        <v>2.8743625405656004</v>
      </c>
      <c r="E56" s="754">
        <v>2.5034770514603615</v>
      </c>
      <c r="F56" s="754">
        <v>3.5697728326379226</v>
      </c>
      <c r="G56" s="754">
        <v>4.7287899860917939</v>
      </c>
      <c r="H56" s="754">
        <v>2.7352804821511358</v>
      </c>
      <c r="I56" s="754">
        <v>7.3713490959666199</v>
      </c>
      <c r="J56" s="754">
        <v>6.4904960593416785</v>
      </c>
      <c r="K56" s="754">
        <v>19.564209550301346</v>
      </c>
      <c r="L56" s="754">
        <v>22.299490032452479</v>
      </c>
      <c r="M56" s="754">
        <v>8.0667593880389425</v>
      </c>
      <c r="N56" s="754">
        <v>9.5966620305980541</v>
      </c>
      <c r="O56" s="754">
        <v>7.0004636068613815</v>
      </c>
      <c r="P56" s="754">
        <v>3.1988873435326846</v>
      </c>
      <c r="Q56" s="153">
        <v>94</v>
      </c>
      <c r="R56" s="159"/>
      <c r="S56" s="24"/>
    </row>
    <row r="57" spans="1:19" s="29" customFormat="1" ht="11.1" customHeight="1" x14ac:dyDescent="0.2">
      <c r="A57" s="87">
        <v>101</v>
      </c>
      <c r="B57" s="101" t="s">
        <v>78</v>
      </c>
      <c r="C57" s="753">
        <v>99.999999999999986</v>
      </c>
      <c r="D57" s="754">
        <v>3.1061806656101427</v>
      </c>
      <c r="E57" s="754">
        <v>3.9619651347068143</v>
      </c>
      <c r="F57" s="754">
        <v>4.4057052297939778</v>
      </c>
      <c r="G57" s="754">
        <v>5.1347068145800323</v>
      </c>
      <c r="H57" s="754">
        <v>3.0744849445324882</v>
      </c>
      <c r="I57" s="754">
        <v>6.9096671949286845</v>
      </c>
      <c r="J57" s="754">
        <v>5.3565768621236129</v>
      </c>
      <c r="K57" s="754">
        <v>21.426307448494452</v>
      </c>
      <c r="L57" s="754">
        <v>23.042789223454836</v>
      </c>
      <c r="M57" s="754">
        <v>7.6703645007923926</v>
      </c>
      <c r="N57" s="754">
        <v>8.716323296354993</v>
      </c>
      <c r="O57" s="754">
        <v>5.3882725832012683</v>
      </c>
      <c r="P57" s="754">
        <v>1.8066561014263076</v>
      </c>
      <c r="Q57" s="153">
        <v>101</v>
      </c>
      <c r="R57" s="159"/>
      <c r="S57" s="24"/>
    </row>
    <row r="58" spans="1:19" s="29" customFormat="1" ht="11.1" customHeight="1" x14ac:dyDescent="0.2">
      <c r="A58" s="87">
        <v>102</v>
      </c>
      <c r="B58" s="101" t="s">
        <v>79</v>
      </c>
      <c r="C58" s="753">
        <v>100</v>
      </c>
      <c r="D58" s="754">
        <v>1.7857142857142856</v>
      </c>
      <c r="E58" s="754">
        <v>4.4642857142857144</v>
      </c>
      <c r="F58" s="754">
        <v>0.89285714285714279</v>
      </c>
      <c r="G58" s="754">
        <v>2.6785714285714284</v>
      </c>
      <c r="H58" s="754">
        <v>1.7857142857142856</v>
      </c>
      <c r="I58" s="754">
        <v>11.607142857142858</v>
      </c>
      <c r="J58" s="754">
        <v>6.25</v>
      </c>
      <c r="K58" s="754">
        <v>21.428571428571427</v>
      </c>
      <c r="L58" s="754">
        <v>19.642857142857142</v>
      </c>
      <c r="M58" s="754">
        <v>13.392857142857142</v>
      </c>
      <c r="N58" s="754">
        <v>10.714285714285714</v>
      </c>
      <c r="O58" s="754">
        <v>2.6785714285714284</v>
      </c>
      <c r="P58" s="754">
        <v>2.6785714285714284</v>
      </c>
      <c r="Q58" s="153">
        <v>102</v>
      </c>
      <c r="R58" s="159"/>
      <c r="S58" s="24"/>
    </row>
    <row r="59" spans="1:19" s="29" customFormat="1" ht="11.1" customHeight="1" x14ac:dyDescent="0.2">
      <c r="A59" s="87">
        <v>103</v>
      </c>
      <c r="B59" s="101" t="s">
        <v>80</v>
      </c>
      <c r="C59" s="753">
        <v>100</v>
      </c>
      <c r="D59" s="754">
        <v>3.9957939011566772</v>
      </c>
      <c r="E59" s="754">
        <v>5.0473186119873814</v>
      </c>
      <c r="F59" s="754">
        <v>9.2534174553101991</v>
      </c>
      <c r="G59" s="754">
        <v>8.3070452155625656</v>
      </c>
      <c r="H59" s="754">
        <v>3.5751840168243953</v>
      </c>
      <c r="I59" s="754">
        <v>5.7833859095688753</v>
      </c>
      <c r="J59" s="754">
        <v>3.890641430073607</v>
      </c>
      <c r="K59" s="754">
        <v>27.549947423764458</v>
      </c>
      <c r="L59" s="754">
        <v>18.401682439537328</v>
      </c>
      <c r="M59" s="754">
        <v>4.3112513144058884</v>
      </c>
      <c r="N59" s="754">
        <v>5.4679284963196633</v>
      </c>
      <c r="O59" s="754">
        <v>3.2597266035751837</v>
      </c>
      <c r="P59" s="754">
        <v>1.1566771819137749</v>
      </c>
      <c r="Q59" s="153">
        <v>103</v>
      </c>
      <c r="R59" s="159"/>
      <c r="S59" s="24"/>
    </row>
    <row r="60" spans="1:19" s="29" customFormat="1" ht="11.1" customHeight="1" x14ac:dyDescent="0.2">
      <c r="A60" s="87">
        <v>105</v>
      </c>
      <c r="B60" s="101" t="s">
        <v>81</v>
      </c>
      <c r="C60" s="753">
        <v>100</v>
      </c>
      <c r="D60" s="754">
        <v>2.2181146025878005</v>
      </c>
      <c r="E60" s="754">
        <v>4.805914972273567</v>
      </c>
      <c r="F60" s="754">
        <v>6.4695009242144179</v>
      </c>
      <c r="G60" s="754">
        <v>6.654343807763401</v>
      </c>
      <c r="H60" s="754">
        <v>2.7726432532347505</v>
      </c>
      <c r="I60" s="754">
        <v>3.8817005545286505</v>
      </c>
      <c r="J60" s="754">
        <v>3.6968576709796674</v>
      </c>
      <c r="K60" s="754">
        <v>21.811460258780038</v>
      </c>
      <c r="L60" s="754">
        <v>22.181146025878004</v>
      </c>
      <c r="M60" s="754">
        <v>6.0998151571164509</v>
      </c>
      <c r="N60" s="754">
        <v>10.35120147874307</v>
      </c>
      <c r="O60" s="754">
        <v>7.9482439926062849</v>
      </c>
      <c r="P60" s="754">
        <v>1.1090573012939002</v>
      </c>
      <c r="Q60" s="153">
        <v>105</v>
      </c>
      <c r="R60" s="159"/>
      <c r="S60" s="28"/>
    </row>
    <row r="61" spans="1:19" s="29" customFormat="1" ht="11.1" customHeight="1" x14ac:dyDescent="0.2">
      <c r="A61" s="87">
        <v>106</v>
      </c>
      <c r="B61" s="101" t="s">
        <v>82</v>
      </c>
      <c r="C61" s="753">
        <v>100</v>
      </c>
      <c r="D61" s="754">
        <v>3.5379812695109258</v>
      </c>
      <c r="E61" s="754">
        <v>3.4339229968782519</v>
      </c>
      <c r="F61" s="754">
        <v>4.4745057232049943</v>
      </c>
      <c r="G61" s="754">
        <v>4.5785639958376692</v>
      </c>
      <c r="H61" s="754">
        <v>2.6014568158168574</v>
      </c>
      <c r="I61" s="754">
        <v>5.0988553590010408</v>
      </c>
      <c r="J61" s="754">
        <v>4.4745057232049943</v>
      </c>
      <c r="K61" s="754">
        <v>22.268470343392298</v>
      </c>
      <c r="L61" s="754">
        <v>17.898022892819977</v>
      </c>
      <c r="M61" s="754">
        <v>8.9490114464099886</v>
      </c>
      <c r="N61" s="754">
        <v>12.59105098855359</v>
      </c>
      <c r="O61" s="754">
        <v>7.3881373569198754</v>
      </c>
      <c r="P61" s="754">
        <v>2.7055150884495318</v>
      </c>
      <c r="Q61" s="153">
        <v>106</v>
      </c>
      <c r="R61" s="159"/>
      <c r="S61" s="28"/>
    </row>
    <row r="62" spans="1:19" s="29" customFormat="1" ht="11.1" customHeight="1" x14ac:dyDescent="0.2">
      <c r="A62" s="87">
        <v>107</v>
      </c>
      <c r="B62" s="101" t="s">
        <v>83</v>
      </c>
      <c r="C62" s="753">
        <v>100</v>
      </c>
      <c r="D62" s="754">
        <v>1.899335232668566</v>
      </c>
      <c r="E62" s="754">
        <v>2.7540360873694207</v>
      </c>
      <c r="F62" s="754">
        <v>3.9411206077872749</v>
      </c>
      <c r="G62" s="754">
        <v>5.5555555555555554</v>
      </c>
      <c r="H62" s="754">
        <v>3.6087369420702751</v>
      </c>
      <c r="I62" s="754">
        <v>6.2203228869895533</v>
      </c>
      <c r="J62" s="754">
        <v>4.6533713200379871</v>
      </c>
      <c r="K62" s="754">
        <v>19.658119658119659</v>
      </c>
      <c r="L62" s="754">
        <v>25.641025641025639</v>
      </c>
      <c r="M62" s="754">
        <v>7.1699905033238363</v>
      </c>
      <c r="N62" s="754">
        <v>9.8290598290598297</v>
      </c>
      <c r="O62" s="754">
        <v>6.7426400759734095</v>
      </c>
      <c r="P62" s="754">
        <v>2.3266856600189936</v>
      </c>
      <c r="Q62" s="153">
        <v>107</v>
      </c>
      <c r="R62" s="159"/>
      <c r="S62" s="28"/>
    </row>
    <row r="63" spans="1:19" s="29" customFormat="1" ht="11.1" customHeight="1" x14ac:dyDescent="0.2">
      <c r="A63" s="87">
        <v>108</v>
      </c>
      <c r="B63" s="101" t="s">
        <v>84</v>
      </c>
      <c r="C63" s="753">
        <v>100</v>
      </c>
      <c r="D63" s="754">
        <v>2.497687326549491</v>
      </c>
      <c r="E63" s="754">
        <v>3.3302497687326551</v>
      </c>
      <c r="F63" s="754">
        <v>3.3302497687326551</v>
      </c>
      <c r="G63" s="754">
        <v>4.6253469010175765</v>
      </c>
      <c r="H63" s="754">
        <v>2.5901942645698428</v>
      </c>
      <c r="I63" s="754">
        <v>6.6604995374653102</v>
      </c>
      <c r="J63" s="754">
        <v>4.4403330249768729</v>
      </c>
      <c r="K63" s="754">
        <v>20.166512488436634</v>
      </c>
      <c r="L63" s="754">
        <v>22.664199814986123</v>
      </c>
      <c r="M63" s="754">
        <v>7.0305272895467157</v>
      </c>
      <c r="N63" s="754">
        <v>11.655874190564292</v>
      </c>
      <c r="O63" s="754">
        <v>8.695652173913043</v>
      </c>
      <c r="P63" s="754">
        <v>2.3126734505087883</v>
      </c>
      <c r="Q63" s="153">
        <v>108</v>
      </c>
      <c r="R63" s="159"/>
    </row>
    <row r="64" spans="1:19" s="29" customFormat="1" ht="11.1" customHeight="1" x14ac:dyDescent="0.2">
      <c r="A64" s="87">
        <v>109</v>
      </c>
      <c r="B64" s="101" t="s">
        <v>145</v>
      </c>
      <c r="C64" s="753">
        <v>100</v>
      </c>
      <c r="D64" s="754">
        <v>2.1113243761996161</v>
      </c>
      <c r="E64" s="754">
        <v>3.262955854126679</v>
      </c>
      <c r="F64" s="754">
        <v>5.3742802303262955</v>
      </c>
      <c r="G64" s="754">
        <v>5.5662188099808061</v>
      </c>
      <c r="H64" s="754">
        <v>5.3742802303262955</v>
      </c>
      <c r="I64" s="754">
        <v>9.021113243761997</v>
      </c>
      <c r="J64" s="754">
        <v>3.45489443378119</v>
      </c>
      <c r="K64" s="754">
        <v>16.890595009596929</v>
      </c>
      <c r="L64" s="754">
        <v>31.669865642994242</v>
      </c>
      <c r="M64" s="754">
        <v>5.7581573896353166</v>
      </c>
      <c r="N64" s="754">
        <v>6.3339731285988483</v>
      </c>
      <c r="O64" s="754">
        <v>4.4145873320537428</v>
      </c>
      <c r="P64" s="754">
        <v>0.76775431861804222</v>
      </c>
      <c r="Q64" s="153">
        <v>109</v>
      </c>
      <c r="R64" s="159"/>
    </row>
    <row r="65" spans="1:19" s="29" customFormat="1" ht="11.1" customHeight="1" x14ac:dyDescent="0.2">
      <c r="A65" s="87">
        <v>111</v>
      </c>
      <c r="B65" s="101" t="s">
        <v>85</v>
      </c>
      <c r="C65" s="753">
        <v>99.999999999999986</v>
      </c>
      <c r="D65" s="754">
        <v>3.4738911951059643</v>
      </c>
      <c r="E65" s="754">
        <v>2.6873497924404632</v>
      </c>
      <c r="F65" s="754">
        <v>3.0150753768844218</v>
      </c>
      <c r="G65" s="754">
        <v>2.9276818876993667</v>
      </c>
      <c r="H65" s="754">
        <v>1.9882018789600175</v>
      </c>
      <c r="I65" s="754">
        <v>6.7511470395455531</v>
      </c>
      <c r="J65" s="754">
        <v>8.4771684509504031</v>
      </c>
      <c r="K65" s="754">
        <v>25.387808608258684</v>
      </c>
      <c r="L65" s="754">
        <v>18.811448547083241</v>
      </c>
      <c r="M65" s="754">
        <v>5.833515403102469</v>
      </c>
      <c r="N65" s="754">
        <v>10.793095914354382</v>
      </c>
      <c r="O65" s="754">
        <v>7.1007209962857765</v>
      </c>
      <c r="P65" s="754">
        <v>2.752894909329255</v>
      </c>
      <c r="Q65" s="153">
        <v>111</v>
      </c>
      <c r="R65" s="159"/>
      <c r="S65" s="24"/>
    </row>
    <row r="66" spans="1:19" s="29" customFormat="1" ht="11.1" customHeight="1" x14ac:dyDescent="0.2">
      <c r="A66" s="87">
        <v>112</v>
      </c>
      <c r="B66" s="101" t="s">
        <v>86</v>
      </c>
      <c r="C66" s="753">
        <v>99.999999999999986</v>
      </c>
      <c r="D66" s="754">
        <v>3.5695445753472832</v>
      </c>
      <c r="E66" s="754">
        <v>3.7278002461754882</v>
      </c>
      <c r="F66" s="754">
        <v>3.9739757341304727</v>
      </c>
      <c r="G66" s="754">
        <v>4.2553191489361701</v>
      </c>
      <c r="H66" s="754">
        <v>1.899068049938456</v>
      </c>
      <c r="I66" s="754">
        <v>6.5060664673817481</v>
      </c>
      <c r="J66" s="754">
        <v>7.5259363460524007</v>
      </c>
      <c r="K66" s="754">
        <v>26.833128187093369</v>
      </c>
      <c r="L66" s="754">
        <v>18.00597854756462</v>
      </c>
      <c r="M66" s="754">
        <v>5.2751890276068227</v>
      </c>
      <c r="N66" s="754">
        <v>9.442588359416213</v>
      </c>
      <c r="O66" s="754">
        <v>6.2950589062774744</v>
      </c>
      <c r="P66" s="754">
        <v>2.6903464040794796</v>
      </c>
      <c r="Q66" s="153">
        <v>112</v>
      </c>
      <c r="R66" s="159"/>
      <c r="S66" s="24"/>
    </row>
    <row r="67" spans="1:19" s="29" customFormat="1" ht="11.1" customHeight="1" x14ac:dyDescent="0.2">
      <c r="A67" s="87">
        <v>113</v>
      </c>
      <c r="B67" s="101" t="s">
        <v>87</v>
      </c>
      <c r="C67" s="753">
        <v>100.00000000000001</v>
      </c>
      <c r="D67" s="754">
        <v>3.0927835051546393</v>
      </c>
      <c r="E67" s="754">
        <v>3.7113402061855671</v>
      </c>
      <c r="F67" s="754">
        <v>5.7731958762886597</v>
      </c>
      <c r="G67" s="754">
        <v>6.804123711340206</v>
      </c>
      <c r="H67" s="754">
        <v>2.0618556701030926</v>
      </c>
      <c r="I67" s="754">
        <v>7.216494845360824</v>
      </c>
      <c r="J67" s="754">
        <v>6.1855670103092786</v>
      </c>
      <c r="K67" s="754">
        <v>27.628865979381445</v>
      </c>
      <c r="L67" s="754">
        <v>21.030927835051546</v>
      </c>
      <c r="M67" s="754">
        <v>4.3298969072164946</v>
      </c>
      <c r="N67" s="754">
        <v>5.1546391752577314</v>
      </c>
      <c r="O67" s="754">
        <v>4.1237113402061851</v>
      </c>
      <c r="P67" s="754">
        <v>2.8865979381443299</v>
      </c>
      <c r="Q67" s="153">
        <v>113</v>
      </c>
      <c r="R67" s="159"/>
      <c r="S67" s="24"/>
    </row>
    <row r="68" spans="1:19" s="29" customFormat="1" ht="11.1" customHeight="1" x14ac:dyDescent="0.2">
      <c r="A68" s="87">
        <v>121</v>
      </c>
      <c r="B68" s="101" t="s">
        <v>61</v>
      </c>
      <c r="C68" s="753">
        <v>100</v>
      </c>
      <c r="D68" s="754">
        <v>3.4081322760249706</v>
      </c>
      <c r="E68" s="754">
        <v>2.4970474101569091</v>
      </c>
      <c r="F68" s="754">
        <v>3.3575164501434114</v>
      </c>
      <c r="G68" s="754">
        <v>3.2562847983802934</v>
      </c>
      <c r="H68" s="754">
        <v>2.1933524548675551</v>
      </c>
      <c r="I68" s="754">
        <v>6.6138012485237052</v>
      </c>
      <c r="J68" s="754">
        <v>8.1322760249704729</v>
      </c>
      <c r="K68" s="754">
        <v>24.4643158427535</v>
      </c>
      <c r="L68" s="754">
        <v>21.14054327653113</v>
      </c>
      <c r="M68" s="754">
        <v>6.5631854226421451</v>
      </c>
      <c r="N68" s="754">
        <v>9.4314155559304869</v>
      </c>
      <c r="O68" s="754">
        <v>6.4282098869579887</v>
      </c>
      <c r="P68" s="754">
        <v>2.513919352117429</v>
      </c>
      <c r="Q68" s="153">
        <v>121</v>
      </c>
      <c r="R68" s="159"/>
      <c r="S68" s="24"/>
    </row>
    <row r="69" spans="1:19" s="29" customFormat="1" ht="11.1" customHeight="1" x14ac:dyDescent="0.2">
      <c r="A69" s="87">
        <v>122</v>
      </c>
      <c r="B69" s="101" t="s">
        <v>62</v>
      </c>
      <c r="C69" s="753">
        <v>100</v>
      </c>
      <c r="D69" s="754">
        <v>3.2009037845980042</v>
      </c>
      <c r="E69" s="754">
        <v>2.786669177179439</v>
      </c>
      <c r="F69" s="754">
        <v>3.2197326303897573</v>
      </c>
      <c r="G69" s="754">
        <v>3.8787422331011108</v>
      </c>
      <c r="H69" s="754">
        <v>2.5795518734701561</v>
      </c>
      <c r="I69" s="754">
        <v>6.9478440971568443</v>
      </c>
      <c r="J69" s="754">
        <v>7.5880248540764441</v>
      </c>
      <c r="K69" s="754">
        <v>22.161551496893239</v>
      </c>
      <c r="L69" s="754">
        <v>20.711730370928262</v>
      </c>
      <c r="M69" s="754">
        <v>6.3641498776125029</v>
      </c>
      <c r="N69" s="754">
        <v>9.7533421201280355</v>
      </c>
      <c r="O69" s="754">
        <v>7.6821690830352107</v>
      </c>
      <c r="P69" s="754">
        <v>3.1255884014309925</v>
      </c>
      <c r="Q69" s="153">
        <v>122</v>
      </c>
      <c r="R69" s="159"/>
      <c r="S69" s="28"/>
    </row>
    <row r="70" spans="1:19" s="29" customFormat="1" ht="11.1" customHeight="1" x14ac:dyDescent="0.2">
      <c r="A70" s="87">
        <v>123</v>
      </c>
      <c r="B70" s="101" t="s">
        <v>63</v>
      </c>
      <c r="C70" s="753">
        <v>100</v>
      </c>
      <c r="D70" s="754">
        <v>3.4588777863182165</v>
      </c>
      <c r="E70" s="754">
        <v>3.1514219830899313</v>
      </c>
      <c r="F70" s="754">
        <v>4.1122213681783242</v>
      </c>
      <c r="G70" s="754">
        <v>4.611837048424289</v>
      </c>
      <c r="H70" s="754">
        <v>2.9208301306687163</v>
      </c>
      <c r="I70" s="754">
        <v>7.8401229823212919</v>
      </c>
      <c r="J70" s="754">
        <v>5.7263643351268252</v>
      </c>
      <c r="K70" s="754">
        <v>21.790930053804765</v>
      </c>
      <c r="L70" s="754">
        <v>21.329746348962335</v>
      </c>
      <c r="M70" s="754">
        <v>6.6102997694081473</v>
      </c>
      <c r="N70" s="754">
        <v>10.376633358954649</v>
      </c>
      <c r="O70" s="754">
        <v>5.9953881629515759</v>
      </c>
      <c r="P70" s="754">
        <v>2.07532667179093</v>
      </c>
      <c r="Q70" s="153">
        <v>123</v>
      </c>
      <c r="R70" s="159"/>
      <c r="S70" s="28"/>
    </row>
    <row r="71" spans="1:19" s="29" customFormat="1" ht="3" customHeight="1" x14ac:dyDescent="0.2">
      <c r="A71" s="87"/>
      <c r="B71" s="101"/>
      <c r="C71" s="753"/>
      <c r="D71" s="754"/>
      <c r="E71" s="754"/>
      <c r="F71" s="754"/>
      <c r="G71" s="754"/>
      <c r="H71" s="754"/>
      <c r="I71" s="754"/>
      <c r="J71" s="754"/>
      <c r="K71" s="754"/>
      <c r="L71" s="754"/>
      <c r="M71" s="754"/>
      <c r="N71" s="754"/>
      <c r="O71" s="754"/>
      <c r="P71" s="754"/>
      <c r="Q71" s="153"/>
      <c r="R71" s="159"/>
      <c r="S71" s="28"/>
    </row>
    <row r="72" spans="1:19" s="23" customFormat="1" x14ac:dyDescent="0.2">
      <c r="A72" s="85">
        <v>1</v>
      </c>
      <c r="B72" s="144" t="s">
        <v>2</v>
      </c>
      <c r="C72" s="753">
        <v>100</v>
      </c>
      <c r="D72" s="754">
        <v>2.7979891520042335</v>
      </c>
      <c r="E72" s="754">
        <v>2.3812673634078583</v>
      </c>
      <c r="F72" s="754">
        <v>2.8442915729593858</v>
      </c>
      <c r="G72" s="754">
        <v>3.2477840984257176</v>
      </c>
      <c r="H72" s="754">
        <v>2.110067469241963</v>
      </c>
      <c r="I72" s="754">
        <v>10.298981346738985</v>
      </c>
      <c r="J72" s="754">
        <v>10.510649556819684</v>
      </c>
      <c r="K72" s="754">
        <v>25.810292366715178</v>
      </c>
      <c r="L72" s="754">
        <v>17.985183225294353</v>
      </c>
      <c r="M72" s="754">
        <v>5.6753538827887287</v>
      </c>
      <c r="N72" s="754">
        <v>7.4943775631697314</v>
      </c>
      <c r="O72" s="754">
        <v>5.8076465140891651</v>
      </c>
      <c r="P72" s="754">
        <v>3.036115888345019</v>
      </c>
      <c r="Q72" s="140">
        <v>1</v>
      </c>
      <c r="R72" s="160"/>
      <c r="S72" s="29"/>
    </row>
    <row r="73" spans="1:19" s="23" customFormat="1" x14ac:dyDescent="0.2">
      <c r="A73" s="85">
        <v>2</v>
      </c>
      <c r="B73" s="144" t="s">
        <v>6</v>
      </c>
      <c r="C73" s="753">
        <v>100.00000000000001</v>
      </c>
      <c r="D73" s="754">
        <v>3.1190772729734118</v>
      </c>
      <c r="E73" s="754">
        <v>3.1461525965235286</v>
      </c>
      <c r="F73" s="754">
        <v>4.1804299561379761</v>
      </c>
      <c r="G73" s="754">
        <v>5.1388964098120971</v>
      </c>
      <c r="H73" s="754">
        <v>3.3086045378242273</v>
      </c>
      <c r="I73" s="754">
        <v>8.2579736827855097</v>
      </c>
      <c r="J73" s="754">
        <v>7.3157524232414577</v>
      </c>
      <c r="K73" s="754">
        <v>22.190935181675421</v>
      </c>
      <c r="L73" s="754">
        <v>19.385931661883362</v>
      </c>
      <c r="M73" s="754">
        <v>5.5450262630638436</v>
      </c>
      <c r="N73" s="754">
        <v>9.2164401364596298</v>
      </c>
      <c r="O73" s="754">
        <v>6.4980776520279422</v>
      </c>
      <c r="P73" s="754">
        <v>2.6967022255915958</v>
      </c>
      <c r="Q73" s="140">
        <v>2</v>
      </c>
      <c r="R73" s="160"/>
      <c r="S73" s="29"/>
    </row>
    <row r="74" spans="1:19" s="23" customFormat="1" x14ac:dyDescent="0.2">
      <c r="A74" s="85">
        <v>3</v>
      </c>
      <c r="B74" s="144" t="s">
        <v>10</v>
      </c>
      <c r="C74" s="753">
        <v>100</v>
      </c>
      <c r="D74" s="754">
        <v>3.0035912504080966</v>
      </c>
      <c r="E74" s="754">
        <v>3.0222470966839237</v>
      </c>
      <c r="F74" s="754">
        <v>3.861760179096124</v>
      </c>
      <c r="G74" s="754">
        <v>4.3701319901124016</v>
      </c>
      <c r="H74" s="754">
        <v>2.5558509397882561</v>
      </c>
      <c r="I74" s="754">
        <v>8.3578191315703556</v>
      </c>
      <c r="J74" s="754">
        <v>8.5723613637423632</v>
      </c>
      <c r="K74" s="754">
        <v>23.576325731075976</v>
      </c>
      <c r="L74" s="754">
        <v>18.940347931533044</v>
      </c>
      <c r="M74" s="754">
        <v>5.8765915768854065</v>
      </c>
      <c r="N74" s="754">
        <v>9.2952754069306476</v>
      </c>
      <c r="O74" s="754">
        <v>6.1424373863159367</v>
      </c>
      <c r="P74" s="754">
        <v>2.4252600158574693</v>
      </c>
      <c r="Q74" s="140">
        <v>3</v>
      </c>
      <c r="R74" s="160"/>
      <c r="S74" s="24"/>
    </row>
    <row r="75" spans="1:19" s="23" customFormat="1" x14ac:dyDescent="0.2">
      <c r="A75" s="85">
        <v>4</v>
      </c>
      <c r="B75" s="144" t="s">
        <v>3</v>
      </c>
      <c r="C75" s="753">
        <v>100</v>
      </c>
      <c r="D75" s="754">
        <v>3.5932522066120018</v>
      </c>
      <c r="E75" s="754">
        <v>3.520133702407688</v>
      </c>
      <c r="F75" s="754">
        <v>4.1259727372434325</v>
      </c>
      <c r="G75" s="754">
        <v>4.3505510001566829</v>
      </c>
      <c r="H75" s="754">
        <v>2.6009296495534548</v>
      </c>
      <c r="I75" s="754">
        <v>7.4319736773384868</v>
      </c>
      <c r="J75" s="754">
        <v>7.4633101791403353</v>
      </c>
      <c r="K75" s="754">
        <v>23.392698595080169</v>
      </c>
      <c r="L75" s="754">
        <v>19.130934350028724</v>
      </c>
      <c r="M75" s="754">
        <v>5.8076983339426542</v>
      </c>
      <c r="N75" s="754">
        <v>8.5444194913041205</v>
      </c>
      <c r="O75" s="754">
        <v>7.0089309030135274</v>
      </c>
      <c r="P75" s="754">
        <v>3.0291951741787226</v>
      </c>
      <c r="Q75" s="140">
        <v>4</v>
      </c>
      <c r="R75" s="160"/>
      <c r="S75" s="24"/>
    </row>
    <row r="76" spans="1:19" s="23" customFormat="1" x14ac:dyDescent="0.2">
      <c r="A76" s="85">
        <v>5</v>
      </c>
      <c r="B76" s="144" t="s">
        <v>7</v>
      </c>
      <c r="C76" s="753">
        <v>99.999999999999986</v>
      </c>
      <c r="D76" s="754">
        <v>3.0103055505333574</v>
      </c>
      <c r="E76" s="754">
        <v>3.1459048996564811</v>
      </c>
      <c r="F76" s="754">
        <v>3.8600614717049355</v>
      </c>
      <c r="G76" s="754">
        <v>4.5651780871451813</v>
      </c>
      <c r="H76" s="754">
        <v>2.5854275899475683</v>
      </c>
      <c r="I76" s="754">
        <v>6.9426866751039595</v>
      </c>
      <c r="J76" s="754">
        <v>6.0025311878502983</v>
      </c>
      <c r="K76" s="754">
        <v>20.385102151509674</v>
      </c>
      <c r="L76" s="754">
        <v>21.985174471162537</v>
      </c>
      <c r="M76" s="754">
        <v>6.9426866751039595</v>
      </c>
      <c r="N76" s="754">
        <v>9.4738745254022767</v>
      </c>
      <c r="O76" s="754">
        <v>8.0003615982643286</v>
      </c>
      <c r="P76" s="754">
        <v>3.1007051166154405</v>
      </c>
      <c r="Q76" s="140">
        <v>5</v>
      </c>
      <c r="R76" s="160"/>
      <c r="S76" s="24"/>
    </row>
    <row r="77" spans="1:19" s="23" customFormat="1" x14ac:dyDescent="0.2">
      <c r="A77" s="85">
        <v>6</v>
      </c>
      <c r="B77" s="144" t="s">
        <v>11</v>
      </c>
      <c r="C77" s="753">
        <v>99.999999999999986</v>
      </c>
      <c r="D77" s="754">
        <v>3.1840110268780148</v>
      </c>
      <c r="E77" s="754">
        <v>3.239145416953825</v>
      </c>
      <c r="F77" s="754">
        <v>5.0999310820124055</v>
      </c>
      <c r="G77" s="754">
        <v>5.2101998621640249</v>
      </c>
      <c r="H77" s="754">
        <v>3.0737422467263955</v>
      </c>
      <c r="I77" s="754">
        <v>8.0909717436250865</v>
      </c>
      <c r="J77" s="754">
        <v>4.8380427291523089</v>
      </c>
      <c r="K77" s="754">
        <v>19.61405926946933</v>
      </c>
      <c r="L77" s="754">
        <v>22.715368711233634</v>
      </c>
      <c r="M77" s="754">
        <v>6.9882839421088905</v>
      </c>
      <c r="N77" s="754">
        <v>8.8077188146106131</v>
      </c>
      <c r="O77" s="754">
        <v>6.7401791867677456</v>
      </c>
      <c r="P77" s="754">
        <v>2.3983459682977255</v>
      </c>
      <c r="Q77" s="140">
        <v>6</v>
      </c>
      <c r="R77" s="160"/>
      <c r="S77" s="24"/>
    </row>
    <row r="78" spans="1:19" s="23" customFormat="1" x14ac:dyDescent="0.2">
      <c r="A78" s="85">
        <v>7</v>
      </c>
      <c r="B78" s="144" t="s">
        <v>4</v>
      </c>
      <c r="C78" s="753">
        <v>100</v>
      </c>
      <c r="D78" s="754">
        <v>3.2876712328767121</v>
      </c>
      <c r="E78" s="754">
        <v>3.6248682824025291</v>
      </c>
      <c r="F78" s="754">
        <v>4.5100105374077977</v>
      </c>
      <c r="G78" s="754">
        <v>5.8587987355110647</v>
      </c>
      <c r="H78" s="754">
        <v>3.6459430979978924</v>
      </c>
      <c r="I78" s="754">
        <v>7.481559536354057</v>
      </c>
      <c r="J78" s="754">
        <v>5.4162276080084304</v>
      </c>
      <c r="K78" s="754">
        <v>21.390937829293993</v>
      </c>
      <c r="L78" s="754">
        <v>21.833508956796628</v>
      </c>
      <c r="M78" s="754">
        <v>6.0063224446786094</v>
      </c>
      <c r="N78" s="754">
        <v>8.8303477344573231</v>
      </c>
      <c r="O78" s="754">
        <v>6.0906217070600635</v>
      </c>
      <c r="P78" s="754">
        <v>2.0231822971548996</v>
      </c>
      <c r="Q78" s="140">
        <v>7</v>
      </c>
      <c r="R78" s="160"/>
      <c r="S78" s="28"/>
    </row>
    <row r="79" spans="1:19" s="23" customFormat="1" x14ac:dyDescent="0.2">
      <c r="A79" s="85">
        <v>8</v>
      </c>
      <c r="B79" s="144" t="s">
        <v>5</v>
      </c>
      <c r="C79" s="753">
        <v>100</v>
      </c>
      <c r="D79" s="754">
        <v>3.3451327433628317</v>
      </c>
      <c r="E79" s="754">
        <v>3.2035398230088497</v>
      </c>
      <c r="F79" s="754">
        <v>4.0884955752212386</v>
      </c>
      <c r="G79" s="754">
        <v>4.4424778761061949</v>
      </c>
      <c r="H79" s="754">
        <v>2.7964601769911503</v>
      </c>
      <c r="I79" s="754">
        <v>8.1946902654867255</v>
      </c>
      <c r="J79" s="754">
        <v>6.6017699115044248</v>
      </c>
      <c r="K79" s="754">
        <v>22.017699115044248</v>
      </c>
      <c r="L79" s="754">
        <v>20.991150442477878</v>
      </c>
      <c r="M79" s="754">
        <v>5.6991150442477876</v>
      </c>
      <c r="N79" s="754">
        <v>9.1327433628318584</v>
      </c>
      <c r="O79" s="754">
        <v>6.4955752212389379</v>
      </c>
      <c r="P79" s="754">
        <v>2.9911504424778763</v>
      </c>
      <c r="Q79" s="140">
        <v>8</v>
      </c>
      <c r="R79" s="160"/>
      <c r="S79" s="28"/>
    </row>
    <row r="80" spans="1:19" s="23" customFormat="1" x14ac:dyDescent="0.2">
      <c r="A80" s="85">
        <v>9</v>
      </c>
      <c r="B80" s="144" t="s">
        <v>8</v>
      </c>
      <c r="C80" s="753">
        <v>100.00000000000001</v>
      </c>
      <c r="D80" s="754">
        <v>3.1089978054133138</v>
      </c>
      <c r="E80" s="754">
        <v>3.383321141185077</v>
      </c>
      <c r="F80" s="754">
        <v>3.8771031455742504</v>
      </c>
      <c r="G80" s="754">
        <v>4.7915142648134603</v>
      </c>
      <c r="H80" s="754">
        <v>2.9078273591806876</v>
      </c>
      <c r="I80" s="754">
        <v>7.8273591806876377</v>
      </c>
      <c r="J80" s="754">
        <v>7.3701536210680318</v>
      </c>
      <c r="K80" s="754">
        <v>20.903438185808341</v>
      </c>
      <c r="L80" s="754">
        <v>20.610826627651793</v>
      </c>
      <c r="M80" s="754">
        <v>6.6934893928310171</v>
      </c>
      <c r="N80" s="754">
        <v>9.473299195318214</v>
      </c>
      <c r="O80" s="754">
        <v>6.4191660570592539</v>
      </c>
      <c r="P80" s="754">
        <v>2.6335040234089244</v>
      </c>
      <c r="Q80" s="140">
        <v>9</v>
      </c>
      <c r="R80" s="160"/>
      <c r="S80" s="28"/>
    </row>
    <row r="81" spans="1:19" s="23" customFormat="1" x14ac:dyDescent="0.2">
      <c r="A81" s="85">
        <v>10</v>
      </c>
      <c r="B81" s="144" t="s">
        <v>9</v>
      </c>
      <c r="C81" s="753">
        <v>100</v>
      </c>
      <c r="D81" s="754">
        <v>2.7789563003818416</v>
      </c>
      <c r="E81" s="754">
        <v>3.6911327959270261</v>
      </c>
      <c r="F81" s="754">
        <v>4.8048366567670771</v>
      </c>
      <c r="G81" s="754">
        <v>5.5154857870173952</v>
      </c>
      <c r="H81" s="754">
        <v>3.2350445481544337</v>
      </c>
      <c r="I81" s="754">
        <v>6.4276622825625793</v>
      </c>
      <c r="J81" s="754">
        <v>4.6669495120916418</v>
      </c>
      <c r="K81" s="754">
        <v>21.361900721255832</v>
      </c>
      <c r="L81" s="754">
        <v>22.974119643614767</v>
      </c>
      <c r="M81" s="754">
        <v>7.1489181162494697</v>
      </c>
      <c r="N81" s="754">
        <v>9.355112431056428</v>
      </c>
      <c r="O81" s="754">
        <v>6.1200678829019939</v>
      </c>
      <c r="P81" s="754">
        <v>1.9198133220195164</v>
      </c>
      <c r="Q81" s="140">
        <v>10</v>
      </c>
      <c r="R81" s="160"/>
      <c r="S81" s="29"/>
    </row>
    <row r="82" spans="1:19" s="23" customFormat="1" x14ac:dyDescent="0.2">
      <c r="A82" s="85">
        <v>11</v>
      </c>
      <c r="B82" s="144" t="s">
        <v>113</v>
      </c>
      <c r="C82" s="753">
        <v>100.00000000000001</v>
      </c>
      <c r="D82" s="754">
        <v>3.5073030049306912</v>
      </c>
      <c r="E82" s="754">
        <v>3.2840264210624239</v>
      </c>
      <c r="F82" s="754">
        <v>3.6468508698483579</v>
      </c>
      <c r="G82" s="754">
        <v>3.8050051167550469</v>
      </c>
      <c r="H82" s="754">
        <v>1.9443669178528233</v>
      </c>
      <c r="I82" s="754">
        <v>6.642478370080938</v>
      </c>
      <c r="J82" s="754">
        <v>7.8704995813564054</v>
      </c>
      <c r="K82" s="754">
        <v>26.253604986510371</v>
      </c>
      <c r="L82" s="754">
        <v>18.485440506093589</v>
      </c>
      <c r="M82" s="754">
        <v>5.4702763047725362</v>
      </c>
      <c r="N82" s="754">
        <v>9.824169690203739</v>
      </c>
      <c r="O82" s="754">
        <v>6.5401432691413159</v>
      </c>
      <c r="P82" s="754">
        <v>2.7258349613917576</v>
      </c>
      <c r="Q82" s="140">
        <v>11</v>
      </c>
      <c r="R82" s="160"/>
      <c r="S82" s="29"/>
    </row>
    <row r="83" spans="1:19" s="23" customFormat="1" x14ac:dyDescent="0.2">
      <c r="A83" s="85">
        <v>12</v>
      </c>
      <c r="B83" s="144" t="s">
        <v>165</v>
      </c>
      <c r="C83" s="753">
        <v>100.00000000000001</v>
      </c>
      <c r="D83" s="754">
        <v>3.3381502890173409</v>
      </c>
      <c r="E83" s="754">
        <v>2.7312138728323698</v>
      </c>
      <c r="F83" s="754">
        <v>3.4465317919075145</v>
      </c>
      <c r="G83" s="754">
        <v>3.75</v>
      </c>
      <c r="H83" s="754">
        <v>2.4783236994219653</v>
      </c>
      <c r="I83" s="754">
        <v>6.9725433526011553</v>
      </c>
      <c r="J83" s="754">
        <v>7.4710982658959537</v>
      </c>
      <c r="K83" s="754">
        <v>23.078034682080926</v>
      </c>
      <c r="L83" s="754">
        <v>21.011560693641616</v>
      </c>
      <c r="M83" s="754">
        <v>6.4956647398843934</v>
      </c>
      <c r="N83" s="754">
        <v>9.7326589595375719</v>
      </c>
      <c r="O83" s="754">
        <v>6.8280346820809248</v>
      </c>
      <c r="P83" s="754">
        <v>2.6661849710982661</v>
      </c>
      <c r="Q83" s="140">
        <v>12</v>
      </c>
      <c r="R83" s="160"/>
      <c r="S83" s="24"/>
    </row>
    <row r="84" spans="1:19" ht="12.75" customHeight="1" x14ac:dyDescent="0.2">
      <c r="A84" s="94"/>
      <c r="B84" s="101" t="s">
        <v>20</v>
      </c>
      <c r="C84" s="755"/>
      <c r="D84" s="806"/>
      <c r="E84" s="806"/>
      <c r="F84" s="806"/>
      <c r="G84" s="806"/>
      <c r="H84" s="806"/>
      <c r="I84" s="806"/>
      <c r="J84" s="806"/>
      <c r="K84" s="806"/>
      <c r="L84" s="806"/>
      <c r="M84" s="806"/>
      <c r="N84" s="806"/>
      <c r="O84" s="806"/>
      <c r="P84" s="806"/>
      <c r="Q84" s="153" t="s">
        <v>246</v>
      </c>
      <c r="R84" s="92"/>
    </row>
    <row r="85" spans="1:19" x14ac:dyDescent="0.2">
      <c r="A85" s="65" t="s">
        <v>218</v>
      </c>
      <c r="B85" s="90"/>
      <c r="C85" s="571">
        <v>100</v>
      </c>
      <c r="D85" s="1129">
        <v>3.1685046006883475</v>
      </c>
      <c r="E85" s="1129">
        <v>3.134789632647327</v>
      </c>
      <c r="F85" s="1129">
        <v>3.9306033574489008</v>
      </c>
      <c r="G85" s="1129">
        <v>4.4475662007445393</v>
      </c>
      <c r="H85" s="1129">
        <v>2.6915782819414202</v>
      </c>
      <c r="I85" s="1129">
        <v>7.8548851583901094</v>
      </c>
      <c r="J85" s="1129">
        <v>7.4278288965371919</v>
      </c>
      <c r="K85" s="1129">
        <v>22.928987848563601</v>
      </c>
      <c r="L85" s="1129">
        <v>20.027393411533328</v>
      </c>
      <c r="M85" s="1129">
        <v>6.0848493362365668</v>
      </c>
      <c r="N85" s="1129">
        <v>9.053171314181359</v>
      </c>
      <c r="O85" s="1129">
        <v>6.5624780501510145</v>
      </c>
      <c r="P85" s="1129">
        <v>2.6873639109362926</v>
      </c>
      <c r="Q85" s="66" t="s">
        <v>233</v>
      </c>
      <c r="R85" s="92"/>
      <c r="S85" s="28"/>
    </row>
    <row r="86" spans="1:19" x14ac:dyDescent="0.2">
      <c r="S86" s="28"/>
    </row>
    <row r="87" spans="1:19" x14ac:dyDescent="0.2">
      <c r="S87" s="28"/>
    </row>
    <row r="88" spans="1:19" x14ac:dyDescent="0.2">
      <c r="S88" s="28"/>
    </row>
    <row r="89" spans="1:19" x14ac:dyDescent="0.2">
      <c r="S89" s="28"/>
    </row>
    <row r="90" spans="1:19" x14ac:dyDescent="0.2">
      <c r="S90" s="28"/>
    </row>
    <row r="91" spans="1:19" x14ac:dyDescent="0.2">
      <c r="S91" s="28"/>
    </row>
    <row r="92" spans="1:19" x14ac:dyDescent="0.2">
      <c r="S92" s="28"/>
    </row>
    <row r="93" spans="1:19" x14ac:dyDescent="0.2">
      <c r="S93" s="28"/>
    </row>
    <row r="94" spans="1:19" x14ac:dyDescent="0.2">
      <c r="S94" s="28"/>
    </row>
    <row r="95" spans="1:19" x14ac:dyDescent="0.2">
      <c r="S95" s="28"/>
    </row>
    <row r="96" spans="1:19" x14ac:dyDescent="0.2">
      <c r="S96" s="28"/>
    </row>
    <row r="97" spans="19:19" x14ac:dyDescent="0.2">
      <c r="S97" s="28"/>
    </row>
    <row r="98" spans="19:19" x14ac:dyDescent="0.2">
      <c r="S98" s="28"/>
    </row>
    <row r="99" spans="19:19" x14ac:dyDescent="0.2">
      <c r="S99" s="28"/>
    </row>
    <row r="100" spans="19:19" x14ac:dyDescent="0.2">
      <c r="S100" s="28"/>
    </row>
    <row r="101" spans="19:19" x14ac:dyDescent="0.2">
      <c r="S101" s="28"/>
    </row>
    <row r="102" spans="19:19" x14ac:dyDescent="0.2">
      <c r="S102" s="28"/>
    </row>
    <row r="103" spans="19:19" x14ac:dyDescent="0.2">
      <c r="S103" s="28"/>
    </row>
    <row r="104" spans="19:19" x14ac:dyDescent="0.2">
      <c r="S104" s="28"/>
    </row>
    <row r="105" spans="19:19" x14ac:dyDescent="0.2">
      <c r="S105" s="29"/>
    </row>
  </sheetData>
  <mergeCells count="2">
    <mergeCell ref="C5:P5"/>
    <mergeCell ref="B5:B6"/>
  </mergeCells>
  <hyperlinks>
    <hyperlink ref="Q2" location="INHALT!A1" display="INHALT!A1" xr:uid="{3D0E14E4-9E51-4EE6-A605-4C5DE7CC62A3}"/>
  </hyperlinks>
  <printOptions gridLines="1"/>
  <pageMargins left="0.70866141732283472" right="0.70866141732283472" top="0.59055118110236227" bottom="0.59055118110236227" header="0.31496062992125984" footer="0.31496062992125984"/>
  <pageSetup paperSize="9" scale="97" firstPageNumber="16" pageOrder="overThenDown" orientation="landscape" useFirstPageNumber="1" r:id="rId1"/>
  <headerFooter>
    <oddFooter>&amp;CSeite &amp;P</oddFooter>
  </headerFooter>
  <rowBreaks count="1" manualBreakCount="1">
    <brk id="4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M119"/>
  <sheetViews>
    <sheetView zoomScaleNormal="100" workbookViewId="0">
      <pane xSplit="2" ySplit="6" topLeftCell="C7" activePane="bottomRight" state="frozen"/>
      <selection activeCell="A80" sqref="A80:XFD80"/>
      <selection pane="topRight" activeCell="A80" sqref="A80:XFD80"/>
      <selection pane="bottomLeft" activeCell="A80" sqref="A80:XFD80"/>
      <selection pane="bottomRight" activeCell="B6" sqref="B6"/>
    </sheetView>
  </sheetViews>
  <sheetFormatPr baseColWidth="10" defaultColWidth="11.42578125" defaultRowHeight="12.75" x14ac:dyDescent="0.2"/>
  <cols>
    <col min="1" max="1" width="5.7109375" style="594" customWidth="1"/>
    <col min="2" max="2" width="21.7109375" style="594" customWidth="1"/>
    <col min="3" max="3" width="6.7109375" style="594" bestFit="1" customWidth="1"/>
    <col min="4" max="4" width="7.28515625" style="621" customWidth="1"/>
    <col min="5" max="5" width="5.7109375" style="621" customWidth="1"/>
    <col min="6" max="6" width="5.85546875" style="594" customWidth="1"/>
    <col min="7" max="7" width="23.28515625" style="620" customWidth="1"/>
    <col min="8" max="8" width="8.85546875" style="620" customWidth="1"/>
    <col min="9" max="9" width="7.140625" style="594" customWidth="1"/>
    <col min="10" max="10" width="11.42578125" style="594" customWidth="1"/>
    <col min="11" max="11" width="20.42578125" style="594" customWidth="1"/>
    <col min="12" max="16384" width="11.42578125" style="594"/>
  </cols>
  <sheetData>
    <row r="1" spans="1:11" ht="10.9" customHeight="1" x14ac:dyDescent="0.2">
      <c r="A1" s="1035">
        <v>44926</v>
      </c>
      <c r="B1" s="355"/>
      <c r="C1" s="355"/>
      <c r="D1" s="355"/>
      <c r="E1" s="355"/>
      <c r="F1" s="592"/>
      <c r="G1" s="592"/>
      <c r="H1" s="592"/>
      <c r="I1" s="1045" t="s">
        <v>476</v>
      </c>
    </row>
    <row r="2" spans="1:11" s="598" customFormat="1" ht="14.1" customHeight="1" x14ac:dyDescent="0.2">
      <c r="A2" s="595" t="s">
        <v>486</v>
      </c>
      <c r="B2" s="592"/>
      <c r="C2" s="592"/>
      <c r="D2" s="352"/>
      <c r="E2" s="352"/>
      <c r="F2" s="596"/>
      <c r="G2" s="596"/>
      <c r="H2" s="596"/>
      <c r="I2" s="597"/>
    </row>
    <row r="3" spans="1:11" s="598" customFormat="1" ht="14.1" customHeight="1" x14ac:dyDescent="0.2">
      <c r="A3" s="596" t="s">
        <v>1</v>
      </c>
      <c r="B3" s="592"/>
      <c r="C3" s="592"/>
      <c r="D3" s="599"/>
      <c r="E3" s="599"/>
      <c r="F3" s="596"/>
      <c r="G3" s="596"/>
      <c r="H3" s="596"/>
      <c r="I3" s="66" t="s">
        <v>473</v>
      </c>
    </row>
    <row r="4" spans="1:11" s="598" customFormat="1" ht="6" customHeight="1" x14ac:dyDescent="0.2">
      <c r="A4" s="600"/>
      <c r="B4" s="592"/>
      <c r="C4" s="592"/>
      <c r="D4" s="599"/>
      <c r="E4" s="599"/>
      <c r="F4" s="596"/>
      <c r="G4" s="596"/>
      <c r="H4" s="596"/>
      <c r="I4" s="597"/>
    </row>
    <row r="5" spans="1:11" ht="29.45" customHeight="1" x14ac:dyDescent="0.2">
      <c r="A5" s="601" t="s">
        <v>100</v>
      </c>
      <c r="B5" s="602" t="s">
        <v>101</v>
      </c>
      <c r="C5" s="648" t="s">
        <v>312</v>
      </c>
      <c r="D5" s="649"/>
      <c r="E5" s="603"/>
      <c r="F5" s="625" t="s">
        <v>100</v>
      </c>
      <c r="G5" s="601" t="s">
        <v>101</v>
      </c>
      <c r="H5" s="648" t="s">
        <v>312</v>
      </c>
      <c r="I5" s="649"/>
      <c r="J5" s="620"/>
    </row>
    <row r="6" spans="1:11" ht="13.15" customHeight="1" x14ac:dyDescent="0.2">
      <c r="A6" s="604"/>
      <c r="B6" s="605"/>
      <c r="C6" s="606" t="s">
        <v>232</v>
      </c>
      <c r="D6" s="624" t="s">
        <v>222</v>
      </c>
      <c r="E6" s="607"/>
      <c r="F6" s="626"/>
      <c r="G6" s="604"/>
      <c r="H6" s="606" t="s">
        <v>232</v>
      </c>
      <c r="I6" s="624" t="s">
        <v>222</v>
      </c>
      <c r="J6" s="620"/>
    </row>
    <row r="7" spans="1:11" ht="10.9" customHeight="1" x14ac:dyDescent="0.2">
      <c r="A7" s="608"/>
      <c r="B7" s="608"/>
      <c r="C7" s="843"/>
      <c r="D7" s="609"/>
      <c r="E7" s="609"/>
      <c r="F7" s="88"/>
      <c r="G7" s="89"/>
      <c r="H7" s="842"/>
      <c r="I7" s="610"/>
    </row>
    <row r="8" spans="1:11" ht="12" customHeight="1" x14ac:dyDescent="0.2">
      <c r="A8" s="572">
        <v>10</v>
      </c>
      <c r="B8" s="61" t="s">
        <v>37</v>
      </c>
      <c r="C8" s="638">
        <v>80</v>
      </c>
      <c r="D8" s="611">
        <v>13.675213675213676</v>
      </c>
      <c r="E8" s="612"/>
      <c r="F8" s="572">
        <v>71</v>
      </c>
      <c r="G8" s="61" t="s">
        <v>70</v>
      </c>
      <c r="H8" s="638">
        <v>335</v>
      </c>
      <c r="I8" s="611">
        <v>19.25287356321839</v>
      </c>
      <c r="K8" s="742"/>
    </row>
    <row r="9" spans="1:11" ht="12" customHeight="1" x14ac:dyDescent="0.2">
      <c r="A9" s="572">
        <v>11</v>
      </c>
      <c r="B9" s="61" t="s">
        <v>38</v>
      </c>
      <c r="C9" s="638">
        <v>115</v>
      </c>
      <c r="D9" s="611">
        <v>8.9494163424124515</v>
      </c>
      <c r="E9" s="612"/>
      <c r="F9" s="572">
        <v>72</v>
      </c>
      <c r="G9" s="61" t="s">
        <v>71</v>
      </c>
      <c r="H9" s="638">
        <v>665</v>
      </c>
      <c r="I9" s="611">
        <v>22.129783693843592</v>
      </c>
      <c r="K9" s="742"/>
    </row>
    <row r="10" spans="1:11" ht="12" customHeight="1" x14ac:dyDescent="0.2">
      <c r="A10" s="572">
        <v>12</v>
      </c>
      <c r="B10" s="61" t="s">
        <v>90</v>
      </c>
      <c r="C10" s="638">
        <v>275</v>
      </c>
      <c r="D10" s="611">
        <v>11.270491803278688</v>
      </c>
      <c r="E10" s="612"/>
      <c r="F10" s="572">
        <v>81</v>
      </c>
      <c r="G10" s="61" t="s">
        <v>5</v>
      </c>
      <c r="H10" s="638">
        <v>305</v>
      </c>
      <c r="I10" s="611">
        <v>19.0625</v>
      </c>
      <c r="K10" s="742"/>
    </row>
    <row r="11" spans="1:11" ht="12" customHeight="1" x14ac:dyDescent="0.2">
      <c r="A11" s="572">
        <v>13</v>
      </c>
      <c r="B11" s="61" t="s">
        <v>39</v>
      </c>
      <c r="C11" s="638">
        <v>40</v>
      </c>
      <c r="D11" s="611">
        <v>11.111111111111111</v>
      </c>
      <c r="E11" s="612"/>
      <c r="F11" s="572">
        <v>82</v>
      </c>
      <c r="G11" s="61" t="s">
        <v>72</v>
      </c>
      <c r="H11" s="638">
        <v>435</v>
      </c>
      <c r="I11" s="611">
        <v>17.647058823529413</v>
      </c>
      <c r="K11" s="742"/>
    </row>
    <row r="12" spans="1:11" ht="12" customHeight="1" x14ac:dyDescent="0.2">
      <c r="A12" s="572">
        <v>14</v>
      </c>
      <c r="B12" s="61" t="s">
        <v>40</v>
      </c>
      <c r="C12" s="638">
        <v>265</v>
      </c>
      <c r="D12" s="611">
        <v>9.8513011152416361</v>
      </c>
      <c r="E12" s="612"/>
      <c r="F12" s="572">
        <v>83</v>
      </c>
      <c r="G12" s="61" t="s">
        <v>73</v>
      </c>
      <c r="H12" s="638">
        <v>270</v>
      </c>
      <c r="I12" s="611">
        <v>17.034700315457414</v>
      </c>
      <c r="K12" s="742"/>
    </row>
    <row r="13" spans="1:11" ht="12" customHeight="1" x14ac:dyDescent="0.2">
      <c r="A13" s="572">
        <v>15</v>
      </c>
      <c r="B13" s="61" t="s">
        <v>41</v>
      </c>
      <c r="C13" s="638">
        <v>225</v>
      </c>
      <c r="D13" s="611">
        <v>18.672199170124482</v>
      </c>
      <c r="E13" s="612"/>
      <c r="F13" s="572">
        <v>91</v>
      </c>
      <c r="G13" s="61" t="s">
        <v>74</v>
      </c>
      <c r="H13" s="638">
        <v>270</v>
      </c>
      <c r="I13" s="611">
        <v>17.82178217821782</v>
      </c>
      <c r="K13" s="742"/>
    </row>
    <row r="14" spans="1:11" ht="12" customHeight="1" x14ac:dyDescent="0.2">
      <c r="A14" s="572">
        <v>16</v>
      </c>
      <c r="B14" s="61" t="s">
        <v>99</v>
      </c>
      <c r="C14" s="638">
        <v>455</v>
      </c>
      <c r="D14" s="611">
        <v>15.881326352530541</v>
      </c>
      <c r="E14" s="612"/>
      <c r="F14" s="572">
        <v>92</v>
      </c>
      <c r="G14" s="61" t="s">
        <v>75</v>
      </c>
      <c r="H14" s="638">
        <v>70</v>
      </c>
      <c r="I14" s="611">
        <v>41.17647058823529</v>
      </c>
      <c r="K14" s="742"/>
    </row>
    <row r="15" spans="1:11" ht="12" customHeight="1" x14ac:dyDescent="0.2">
      <c r="A15" s="572">
        <v>17</v>
      </c>
      <c r="B15" s="61" t="s">
        <v>42</v>
      </c>
      <c r="C15" s="638">
        <v>580</v>
      </c>
      <c r="D15" s="611">
        <v>15.739484396200815</v>
      </c>
      <c r="E15" s="612"/>
      <c r="F15" s="572">
        <v>93</v>
      </c>
      <c r="G15" s="61" t="s">
        <v>76</v>
      </c>
      <c r="H15" s="638">
        <v>290</v>
      </c>
      <c r="I15" s="611">
        <v>17.846153846153847</v>
      </c>
      <c r="K15" s="742"/>
    </row>
    <row r="16" spans="1:11" ht="12" customHeight="1" x14ac:dyDescent="0.2">
      <c r="A16" s="572">
        <v>21</v>
      </c>
      <c r="B16" s="61" t="s">
        <v>43</v>
      </c>
      <c r="C16" s="638">
        <v>255</v>
      </c>
      <c r="D16" s="611">
        <v>14.655172413793101</v>
      </c>
      <c r="E16" s="612"/>
      <c r="F16" s="572">
        <v>94</v>
      </c>
      <c r="G16" s="61" t="s">
        <v>77</v>
      </c>
      <c r="H16" s="638">
        <v>350</v>
      </c>
      <c r="I16" s="611">
        <v>16.241299303944317</v>
      </c>
      <c r="K16" s="742"/>
    </row>
    <row r="17" spans="1:11" ht="12" customHeight="1" x14ac:dyDescent="0.2">
      <c r="A17" s="572">
        <v>22</v>
      </c>
      <c r="B17" s="61" t="s">
        <v>44</v>
      </c>
      <c r="C17" s="638">
        <v>290</v>
      </c>
      <c r="D17" s="611">
        <v>18.64951768488746</v>
      </c>
      <c r="E17" s="612"/>
      <c r="F17" s="572">
        <v>101</v>
      </c>
      <c r="G17" s="61" t="s">
        <v>78</v>
      </c>
      <c r="H17" s="638">
        <v>620</v>
      </c>
      <c r="I17" s="611">
        <v>19.6513470681458</v>
      </c>
      <c r="K17" s="742"/>
    </row>
    <row r="18" spans="1:11" ht="12" customHeight="1" x14ac:dyDescent="0.2">
      <c r="A18" s="572">
        <v>23</v>
      </c>
      <c r="B18" s="61" t="s">
        <v>45</v>
      </c>
      <c r="C18" s="638">
        <v>780</v>
      </c>
      <c r="D18" s="611">
        <v>19.897959183673468</v>
      </c>
      <c r="E18" s="612"/>
      <c r="F18" s="572">
        <v>102</v>
      </c>
      <c r="G18" s="61" t="s">
        <v>79</v>
      </c>
      <c r="H18" s="638">
        <v>10</v>
      </c>
      <c r="I18" s="611">
        <v>9.0909090909090917</v>
      </c>
      <c r="K18" s="742"/>
    </row>
    <row r="19" spans="1:11" ht="12" customHeight="1" x14ac:dyDescent="0.2">
      <c r="A19" s="572">
        <v>24</v>
      </c>
      <c r="B19" s="61" t="s">
        <v>46</v>
      </c>
      <c r="C19" s="638">
        <v>1280</v>
      </c>
      <c r="D19" s="611">
        <v>19.219219219219219</v>
      </c>
      <c r="E19" s="612"/>
      <c r="F19" s="572">
        <v>103</v>
      </c>
      <c r="G19" s="61" t="s">
        <v>80</v>
      </c>
      <c r="H19" s="638">
        <v>295</v>
      </c>
      <c r="I19" s="611">
        <v>31.05263157894737</v>
      </c>
      <c r="K19" s="742"/>
    </row>
    <row r="20" spans="1:11" ht="12" customHeight="1" x14ac:dyDescent="0.2">
      <c r="A20" s="572">
        <v>25</v>
      </c>
      <c r="B20" s="61" t="s">
        <v>180</v>
      </c>
      <c r="C20" s="638">
        <v>365</v>
      </c>
      <c r="D20" s="611">
        <v>19.210526315789473</v>
      </c>
      <c r="E20" s="612"/>
      <c r="F20" s="572">
        <v>105</v>
      </c>
      <c r="G20" s="61" t="s">
        <v>81</v>
      </c>
      <c r="H20" s="638">
        <v>120</v>
      </c>
      <c r="I20" s="611">
        <v>22.222222222222221</v>
      </c>
      <c r="K20" s="742"/>
    </row>
    <row r="21" spans="1:11" ht="12" customHeight="1" x14ac:dyDescent="0.2">
      <c r="A21" s="572">
        <v>26</v>
      </c>
      <c r="B21" s="61" t="s">
        <v>164</v>
      </c>
      <c r="C21" s="638">
        <v>505</v>
      </c>
      <c r="D21" s="611">
        <v>18.738404452690165</v>
      </c>
      <c r="E21" s="612"/>
      <c r="F21" s="572">
        <v>106</v>
      </c>
      <c r="G21" s="61" t="s">
        <v>82</v>
      </c>
      <c r="H21" s="638">
        <v>185</v>
      </c>
      <c r="I21" s="611">
        <v>19.270833333333336</v>
      </c>
      <c r="K21" s="742"/>
    </row>
    <row r="22" spans="1:11" ht="12" customHeight="1" x14ac:dyDescent="0.2">
      <c r="A22" s="572">
        <v>31</v>
      </c>
      <c r="B22" s="61" t="s">
        <v>47</v>
      </c>
      <c r="C22" s="638">
        <v>685</v>
      </c>
      <c r="D22" s="611">
        <v>17.407878017789074</v>
      </c>
      <c r="E22" s="612"/>
      <c r="F22" s="572">
        <v>107</v>
      </c>
      <c r="G22" s="61" t="s">
        <v>83</v>
      </c>
      <c r="H22" s="638">
        <v>375</v>
      </c>
      <c r="I22" s="611">
        <v>17.814726840855108</v>
      </c>
      <c r="K22" s="742"/>
    </row>
    <row r="23" spans="1:11" ht="12" customHeight="1" x14ac:dyDescent="0.2">
      <c r="A23" s="572">
        <v>32</v>
      </c>
      <c r="B23" s="61" t="s">
        <v>48</v>
      </c>
      <c r="C23" s="638">
        <v>935</v>
      </c>
      <c r="D23" s="611">
        <v>15.648535564853555</v>
      </c>
      <c r="E23" s="612"/>
      <c r="F23" s="572">
        <v>108</v>
      </c>
      <c r="G23" s="61" t="s">
        <v>84</v>
      </c>
      <c r="H23" s="638">
        <v>175</v>
      </c>
      <c r="I23" s="611">
        <v>16.203703703703702</v>
      </c>
      <c r="K23" s="742"/>
    </row>
    <row r="24" spans="1:11" ht="12" customHeight="1" x14ac:dyDescent="0.2">
      <c r="A24" s="572">
        <v>33</v>
      </c>
      <c r="B24" s="61" t="s">
        <v>181</v>
      </c>
      <c r="C24" s="638">
        <v>10</v>
      </c>
      <c r="D24" s="611">
        <v>13.333333333333334</v>
      </c>
      <c r="E24" s="612"/>
      <c r="F24" s="572">
        <v>109</v>
      </c>
      <c r="G24" s="760" t="s">
        <v>145</v>
      </c>
      <c r="H24" s="638">
        <v>115</v>
      </c>
      <c r="I24" s="611">
        <v>22.115384615384613</v>
      </c>
      <c r="K24" s="742"/>
    </row>
    <row r="25" spans="1:11" ht="12" customHeight="1" x14ac:dyDescent="0.2">
      <c r="A25" s="572">
        <v>34</v>
      </c>
      <c r="B25" s="61" t="s">
        <v>49</v>
      </c>
      <c r="C25" s="638">
        <v>655</v>
      </c>
      <c r="D25" s="611">
        <v>14.669652855543113</v>
      </c>
      <c r="E25" s="612"/>
      <c r="F25" s="572">
        <v>111</v>
      </c>
      <c r="G25" s="61" t="s">
        <v>85</v>
      </c>
      <c r="H25" s="638">
        <v>650</v>
      </c>
      <c r="I25" s="611">
        <v>14.207650273224044</v>
      </c>
      <c r="K25" s="742"/>
    </row>
    <row r="26" spans="1:11" ht="12" customHeight="1" x14ac:dyDescent="0.2">
      <c r="A26" s="572">
        <v>35</v>
      </c>
      <c r="B26" s="61" t="s">
        <v>91</v>
      </c>
      <c r="C26" s="638">
        <v>590</v>
      </c>
      <c r="D26" s="611">
        <v>19.124797406807133</v>
      </c>
      <c r="E26" s="612"/>
      <c r="F26" s="572">
        <v>112</v>
      </c>
      <c r="G26" s="61" t="s">
        <v>86</v>
      </c>
      <c r="H26" s="638">
        <v>990</v>
      </c>
      <c r="I26" s="611">
        <v>17.414248021108179</v>
      </c>
      <c r="K26" s="742"/>
    </row>
    <row r="27" spans="1:11" ht="12" customHeight="1" x14ac:dyDescent="0.2">
      <c r="A27" s="572">
        <v>36</v>
      </c>
      <c r="B27" s="61" t="s">
        <v>50</v>
      </c>
      <c r="C27" s="638">
        <v>725</v>
      </c>
      <c r="D27" s="611">
        <v>18.565941101152369</v>
      </c>
      <c r="E27" s="612"/>
      <c r="F27" s="572">
        <v>113</v>
      </c>
      <c r="G27" s="61" t="s">
        <v>87</v>
      </c>
      <c r="H27" s="638">
        <v>110</v>
      </c>
      <c r="I27" s="611">
        <v>22.680412371134022</v>
      </c>
      <c r="K27" s="742"/>
    </row>
    <row r="28" spans="1:11" ht="12" customHeight="1" x14ac:dyDescent="0.2">
      <c r="A28" s="572">
        <v>41</v>
      </c>
      <c r="B28" s="61" t="s">
        <v>51</v>
      </c>
      <c r="C28" s="638">
        <v>595</v>
      </c>
      <c r="D28" s="611">
        <v>17.296511627906977</v>
      </c>
      <c r="E28" s="612"/>
      <c r="F28" s="572">
        <v>121</v>
      </c>
      <c r="G28" s="61" t="s">
        <v>61</v>
      </c>
      <c r="H28" s="638">
        <v>875</v>
      </c>
      <c r="I28" s="611">
        <v>14.767932489451477</v>
      </c>
      <c r="K28" s="742"/>
    </row>
    <row r="29" spans="1:11" ht="12" customHeight="1" x14ac:dyDescent="0.2">
      <c r="A29" s="572">
        <v>42</v>
      </c>
      <c r="B29" s="61" t="s">
        <v>52</v>
      </c>
      <c r="C29" s="638">
        <v>565</v>
      </c>
      <c r="D29" s="611">
        <v>17.018072289156628</v>
      </c>
      <c r="E29" s="612"/>
      <c r="F29" s="572">
        <v>122</v>
      </c>
      <c r="G29" s="61" t="s">
        <v>62</v>
      </c>
      <c r="H29" s="638">
        <v>830</v>
      </c>
      <c r="I29" s="611">
        <v>15.630885122410545</v>
      </c>
      <c r="K29" s="742"/>
    </row>
    <row r="30" spans="1:11" ht="12" customHeight="1" x14ac:dyDescent="0.2">
      <c r="A30" s="572">
        <v>43</v>
      </c>
      <c r="B30" s="61" t="s">
        <v>53</v>
      </c>
      <c r="C30" s="638">
        <v>1005</v>
      </c>
      <c r="D30" s="611">
        <v>17.00507614213198</v>
      </c>
      <c r="E30" s="612"/>
      <c r="F30" s="572">
        <v>123</v>
      </c>
      <c r="G30" s="61" t="s">
        <v>63</v>
      </c>
      <c r="H30" s="638">
        <v>470</v>
      </c>
      <c r="I30" s="611">
        <v>18.076923076923077</v>
      </c>
      <c r="K30" s="742"/>
    </row>
    <row r="31" spans="1:11" ht="12" customHeight="1" x14ac:dyDescent="0.2">
      <c r="A31" s="572">
        <v>44</v>
      </c>
      <c r="B31" s="61" t="s">
        <v>54</v>
      </c>
      <c r="C31" s="638">
        <v>850</v>
      </c>
      <c r="D31" s="611">
        <v>19.953051643192488</v>
      </c>
      <c r="E31" s="612"/>
      <c r="F31" s="612"/>
      <c r="H31" s="840"/>
      <c r="I31" s="611"/>
    </row>
    <row r="32" spans="1:11" ht="12" customHeight="1" x14ac:dyDescent="0.2">
      <c r="A32" s="572">
        <v>45</v>
      </c>
      <c r="B32" s="61" t="s">
        <v>55</v>
      </c>
      <c r="C32" s="638">
        <v>15</v>
      </c>
      <c r="D32" s="611">
        <v>6.3829787234042552</v>
      </c>
      <c r="E32" s="612"/>
      <c r="F32" s="85">
        <v>1</v>
      </c>
      <c r="G32" s="86" t="s">
        <v>2</v>
      </c>
      <c r="H32" s="638">
        <v>2025</v>
      </c>
      <c r="I32" s="611">
        <v>13.392857142857142</v>
      </c>
    </row>
    <row r="33" spans="1:13" ht="12" customHeight="1" x14ac:dyDescent="0.2">
      <c r="A33" s="572">
        <v>46</v>
      </c>
      <c r="B33" s="61" t="s">
        <v>56</v>
      </c>
      <c r="C33" s="638">
        <v>225</v>
      </c>
      <c r="D33" s="611">
        <v>21.5311004784689</v>
      </c>
      <c r="E33" s="612"/>
      <c r="F33" s="85">
        <v>2</v>
      </c>
      <c r="G33" s="86" t="s">
        <v>6</v>
      </c>
      <c r="H33" s="638">
        <v>3485</v>
      </c>
      <c r="I33" s="611">
        <v>18.873544543731384</v>
      </c>
    </row>
    <row r="34" spans="1:13" ht="12" customHeight="1" x14ac:dyDescent="0.2">
      <c r="A34" s="572">
        <v>47</v>
      </c>
      <c r="B34" s="61" t="s">
        <v>57</v>
      </c>
      <c r="C34" s="638">
        <v>210</v>
      </c>
      <c r="D34" s="611">
        <v>22.58064516129032</v>
      </c>
      <c r="E34" s="612"/>
      <c r="F34" s="85">
        <v>3</v>
      </c>
      <c r="G34" s="86" t="s">
        <v>10</v>
      </c>
      <c r="H34" s="638">
        <v>3610</v>
      </c>
      <c r="I34" s="611">
        <v>16.837686567164177</v>
      </c>
    </row>
    <row r="35" spans="1:13" ht="12" customHeight="1" x14ac:dyDescent="0.2">
      <c r="A35" s="572">
        <v>48</v>
      </c>
      <c r="B35" s="61" t="s">
        <v>58</v>
      </c>
      <c r="C35" s="638">
        <v>0</v>
      </c>
      <c r="D35" s="611">
        <v>0</v>
      </c>
      <c r="E35" s="612"/>
      <c r="F35" s="85">
        <v>4</v>
      </c>
      <c r="G35" s="86" t="s">
        <v>3</v>
      </c>
      <c r="H35" s="638">
        <v>3490</v>
      </c>
      <c r="I35" s="611">
        <v>18.229302689997386</v>
      </c>
    </row>
    <row r="36" spans="1:13" ht="12" customHeight="1" x14ac:dyDescent="0.2">
      <c r="A36" s="572">
        <v>51</v>
      </c>
      <c r="B36" s="61" t="s">
        <v>59</v>
      </c>
      <c r="C36" s="638">
        <v>400</v>
      </c>
      <c r="D36" s="611">
        <v>17.660044150110377</v>
      </c>
      <c r="E36" s="612"/>
      <c r="F36" s="85">
        <v>5</v>
      </c>
      <c r="G36" s="86" t="s">
        <v>7</v>
      </c>
      <c r="H36" s="638">
        <v>1900</v>
      </c>
      <c r="I36" s="611">
        <v>17.17902350813743</v>
      </c>
    </row>
    <row r="37" spans="1:13" ht="12" customHeight="1" x14ac:dyDescent="0.2">
      <c r="A37" s="572">
        <v>52</v>
      </c>
      <c r="B37" s="61" t="s">
        <v>132</v>
      </c>
      <c r="C37" s="638">
        <v>505</v>
      </c>
      <c r="D37" s="611">
        <v>15.233785822021115</v>
      </c>
      <c r="E37" s="612"/>
      <c r="F37" s="85">
        <v>6</v>
      </c>
      <c r="G37" s="86" t="s">
        <v>11</v>
      </c>
      <c r="H37" s="638">
        <v>1440</v>
      </c>
      <c r="I37" s="611">
        <v>19.848380427291524</v>
      </c>
    </row>
    <row r="38" spans="1:13" ht="12" customHeight="1" x14ac:dyDescent="0.2">
      <c r="A38" s="572">
        <v>53</v>
      </c>
      <c r="B38" s="61" t="s">
        <v>60</v>
      </c>
      <c r="C38" s="638">
        <v>385</v>
      </c>
      <c r="D38" s="611">
        <v>20.157068062827225</v>
      </c>
      <c r="E38" s="612"/>
      <c r="F38" s="85">
        <v>7</v>
      </c>
      <c r="G38" s="86" t="s">
        <v>4</v>
      </c>
      <c r="H38" s="638">
        <v>995</v>
      </c>
      <c r="I38" s="611">
        <v>20.969441517386723</v>
      </c>
    </row>
    <row r="39" spans="1:13" ht="12" customHeight="1" x14ac:dyDescent="0.2">
      <c r="A39" s="572">
        <v>54</v>
      </c>
      <c r="B39" s="61" t="s">
        <v>135</v>
      </c>
      <c r="C39" s="638">
        <v>100</v>
      </c>
      <c r="D39" s="611">
        <v>16.260162601626014</v>
      </c>
      <c r="E39" s="612"/>
      <c r="F39" s="85">
        <v>8</v>
      </c>
      <c r="G39" s="86" t="s">
        <v>5</v>
      </c>
      <c r="H39" s="638">
        <v>1010</v>
      </c>
      <c r="I39" s="611">
        <v>17.876106194690266</v>
      </c>
    </row>
    <row r="40" spans="1:13" ht="12" customHeight="1" x14ac:dyDescent="0.2">
      <c r="A40" s="572">
        <v>55</v>
      </c>
      <c r="B40" s="61" t="s">
        <v>166</v>
      </c>
      <c r="C40" s="638">
        <v>490</v>
      </c>
      <c r="D40" s="611">
        <v>16.554054054054053</v>
      </c>
      <c r="E40" s="612"/>
      <c r="F40" s="85">
        <v>9</v>
      </c>
      <c r="G40" s="86" t="s">
        <v>8</v>
      </c>
      <c r="H40" s="638">
        <v>985</v>
      </c>
      <c r="I40" s="611">
        <v>18.0073126142596</v>
      </c>
    </row>
    <row r="41" spans="1:13" ht="12" customHeight="1" x14ac:dyDescent="0.2">
      <c r="A41" s="572">
        <v>61</v>
      </c>
      <c r="B41" s="61" t="s">
        <v>64</v>
      </c>
      <c r="C41" s="638">
        <v>415</v>
      </c>
      <c r="D41" s="611">
        <v>17.547568710359407</v>
      </c>
      <c r="E41" s="612"/>
      <c r="F41" s="85">
        <v>10</v>
      </c>
      <c r="G41" s="86" t="s">
        <v>9</v>
      </c>
      <c r="H41" s="638">
        <v>1890</v>
      </c>
      <c r="I41" s="611">
        <v>20.042417815482501</v>
      </c>
    </row>
    <row r="42" spans="1:13" ht="12" customHeight="1" x14ac:dyDescent="0.2">
      <c r="A42" s="572">
        <v>62</v>
      </c>
      <c r="B42" s="61" t="s">
        <v>65</v>
      </c>
      <c r="C42" s="638">
        <v>200</v>
      </c>
      <c r="D42" s="611">
        <v>20.512820512820511</v>
      </c>
      <c r="E42" s="612"/>
      <c r="F42" s="85">
        <v>11</v>
      </c>
      <c r="G42" s="86" t="s">
        <v>93</v>
      </c>
      <c r="H42" s="638">
        <v>1740</v>
      </c>
      <c r="I42" s="611">
        <v>16.186046511627907</v>
      </c>
    </row>
    <row r="43" spans="1:13" ht="12" customHeight="1" x14ac:dyDescent="0.2">
      <c r="A43" s="572">
        <v>63</v>
      </c>
      <c r="B43" s="61" t="s">
        <v>66</v>
      </c>
      <c r="C43" s="638">
        <v>125</v>
      </c>
      <c r="D43" s="611">
        <v>21.929824561403507</v>
      </c>
      <c r="E43" s="612"/>
      <c r="F43" s="85">
        <v>12</v>
      </c>
      <c r="G43" s="86" t="s">
        <v>165</v>
      </c>
      <c r="H43" s="638">
        <v>2180</v>
      </c>
      <c r="I43" s="611">
        <v>15.751445086705202</v>
      </c>
    </row>
    <row r="44" spans="1:13" ht="12" customHeight="1" x14ac:dyDescent="0.2">
      <c r="A44" s="572">
        <v>64</v>
      </c>
      <c r="B44" s="61" t="s">
        <v>67</v>
      </c>
      <c r="C44" s="638">
        <v>80</v>
      </c>
      <c r="D44" s="611">
        <v>23.188405797101449</v>
      </c>
      <c r="E44" s="612"/>
      <c r="F44" s="613"/>
      <c r="G44" s="613"/>
      <c r="H44" s="840"/>
      <c r="I44" s="611"/>
      <c r="M44" s="742"/>
    </row>
    <row r="45" spans="1:13" ht="12" customHeight="1" x14ac:dyDescent="0.2">
      <c r="A45" s="572">
        <v>65</v>
      </c>
      <c r="B45" s="61" t="s">
        <v>68</v>
      </c>
      <c r="C45" s="638">
        <v>110</v>
      </c>
      <c r="D45" s="611">
        <v>18.96551724137931</v>
      </c>
      <c r="E45" s="612"/>
      <c r="F45" s="613"/>
      <c r="G45" s="613"/>
      <c r="H45" s="840"/>
      <c r="I45" s="611"/>
    </row>
    <row r="46" spans="1:13" ht="12" customHeight="1" x14ac:dyDescent="0.2">
      <c r="A46" s="572">
        <v>66</v>
      </c>
      <c r="B46" s="61" t="s">
        <v>69</v>
      </c>
      <c r="C46" s="638">
        <v>500</v>
      </c>
      <c r="D46" s="611">
        <v>20.703933747412009</v>
      </c>
      <c r="E46" s="612"/>
      <c r="F46" s="612"/>
      <c r="G46" s="600" t="s">
        <v>20</v>
      </c>
      <c r="H46" s="638">
        <v>24750</v>
      </c>
      <c r="I46" s="611">
        <v>17.384280396150874</v>
      </c>
      <c r="K46" s="742"/>
    </row>
    <row r="47" spans="1:13" x14ac:dyDescent="0.2">
      <c r="A47" s="841"/>
      <c r="B47" s="841"/>
      <c r="C47" s="841"/>
      <c r="D47" s="841"/>
      <c r="E47" s="593"/>
      <c r="F47" s="585"/>
      <c r="G47" s="592"/>
      <c r="H47" s="615"/>
      <c r="I47" s="593"/>
    </row>
    <row r="48" spans="1:13" ht="9.75" customHeight="1" x14ac:dyDescent="0.2">
      <c r="A48" s="592"/>
      <c r="B48" s="592"/>
      <c r="C48" s="592"/>
      <c r="D48" s="592"/>
      <c r="E48" s="616"/>
      <c r="F48" s="617"/>
      <c r="G48" s="616"/>
      <c r="H48" s="618"/>
      <c r="I48" s="616"/>
    </row>
    <row r="49" spans="1:9" ht="9.75" customHeight="1" x14ac:dyDescent="0.2">
      <c r="A49" s="619" t="s">
        <v>218</v>
      </c>
      <c r="B49" s="593"/>
      <c r="C49" s="593"/>
      <c r="D49" s="593"/>
      <c r="E49" s="593"/>
      <c r="F49" s="585"/>
      <c r="G49" s="592"/>
      <c r="H49" s="615"/>
      <c r="I49" s="599" t="s">
        <v>233</v>
      </c>
    </row>
    <row r="50" spans="1:9" ht="9.75" customHeight="1" x14ac:dyDescent="0.2">
      <c r="A50" s="1043"/>
      <c r="B50" s="593"/>
      <c r="C50" s="593"/>
      <c r="D50" s="593"/>
      <c r="E50" s="593"/>
      <c r="F50" s="585"/>
      <c r="G50" s="592"/>
      <c r="H50" s="615"/>
      <c r="I50" s="593"/>
    </row>
    <row r="51" spans="1:9" ht="9.75" customHeight="1" x14ac:dyDescent="0.2">
      <c r="A51" s="593"/>
      <c r="B51" s="593"/>
      <c r="C51" s="593"/>
      <c r="D51" s="593"/>
      <c r="E51" s="593"/>
      <c r="F51" s="585"/>
      <c r="G51" s="592"/>
      <c r="H51" s="615"/>
      <c r="I51" s="593"/>
    </row>
    <row r="52" spans="1:9" ht="9" customHeight="1" x14ac:dyDescent="0.2">
      <c r="A52" s="593"/>
      <c r="B52" s="593"/>
      <c r="C52" s="593"/>
      <c r="D52" s="593"/>
      <c r="E52" s="593"/>
      <c r="F52" s="592"/>
      <c r="G52" s="592"/>
      <c r="H52" s="592"/>
      <c r="I52" s="593"/>
    </row>
    <row r="53" spans="1:9" ht="7.15" customHeight="1" x14ac:dyDescent="0.2">
      <c r="A53" s="613"/>
      <c r="B53" s="600"/>
      <c r="C53" s="890"/>
      <c r="D53" s="891"/>
      <c r="E53" s="891"/>
      <c r="F53" s="592"/>
      <c r="G53" s="592"/>
      <c r="H53" s="592"/>
      <c r="I53" s="593"/>
    </row>
    <row r="54" spans="1:9" ht="13.15" customHeight="1" x14ac:dyDescent="0.2">
      <c r="A54" s="593"/>
      <c r="B54" s="592"/>
      <c r="C54" s="592"/>
      <c r="D54" s="593"/>
      <c r="E54" s="599"/>
      <c r="F54" s="593"/>
      <c r="G54" s="592"/>
      <c r="H54" s="592"/>
      <c r="I54" s="593"/>
    </row>
    <row r="55" spans="1:9" ht="11.45" customHeight="1" x14ac:dyDescent="0.2">
      <c r="A55" s="593"/>
      <c r="B55" s="593"/>
      <c r="C55" s="593"/>
      <c r="D55" s="599"/>
      <c r="E55" s="599"/>
      <c r="F55" s="593"/>
      <c r="G55" s="592"/>
      <c r="H55" s="592"/>
      <c r="I55" s="593"/>
    </row>
    <row r="56" spans="1:9" x14ac:dyDescent="0.2">
      <c r="A56" s="892"/>
      <c r="B56" s="593"/>
      <c r="C56" s="893"/>
      <c r="D56" s="894"/>
      <c r="E56" s="894"/>
      <c r="F56" s="593"/>
      <c r="G56" s="592"/>
      <c r="H56" s="592"/>
      <c r="I56" s="593"/>
    </row>
    <row r="57" spans="1:9" x14ac:dyDescent="0.2">
      <c r="A57" s="593"/>
      <c r="B57" s="593"/>
      <c r="C57" s="593"/>
      <c r="D57" s="894"/>
      <c r="E57" s="894"/>
      <c r="F57" s="593"/>
      <c r="G57" s="592"/>
      <c r="H57" s="592"/>
      <c r="I57" s="593"/>
    </row>
    <row r="58" spans="1:9" x14ac:dyDescent="0.2">
      <c r="A58" s="593"/>
      <c r="B58" s="593"/>
      <c r="C58" s="593"/>
      <c r="D58" s="894"/>
      <c r="E58" s="894"/>
      <c r="F58" s="593"/>
      <c r="G58" s="592"/>
      <c r="H58" s="592"/>
      <c r="I58" s="593"/>
    </row>
    <row r="59" spans="1:9" x14ac:dyDescent="0.2">
      <c r="A59" s="593"/>
      <c r="B59" s="593"/>
      <c r="C59" s="593"/>
      <c r="D59" s="894"/>
      <c r="E59" s="894"/>
      <c r="F59" s="593"/>
      <c r="G59" s="592"/>
      <c r="H59" s="592"/>
      <c r="I59" s="593"/>
    </row>
    <row r="60" spans="1:9" x14ac:dyDescent="0.2">
      <c r="A60" s="593"/>
      <c r="B60" s="593"/>
      <c r="C60" s="593"/>
      <c r="D60" s="894"/>
      <c r="E60" s="894"/>
      <c r="F60" s="593"/>
      <c r="G60" s="592"/>
      <c r="H60" s="592"/>
      <c r="I60" s="593"/>
    </row>
    <row r="61" spans="1:9" x14ac:dyDescent="0.2">
      <c r="A61" s="593"/>
      <c r="B61" s="593"/>
      <c r="C61" s="593"/>
      <c r="D61" s="894"/>
      <c r="E61" s="894"/>
      <c r="F61" s="593"/>
      <c r="G61" s="592"/>
      <c r="H61" s="592"/>
      <c r="I61" s="593"/>
    </row>
    <row r="62" spans="1:9" x14ac:dyDescent="0.2">
      <c r="A62" s="593"/>
      <c r="B62" s="593"/>
      <c r="C62" s="593"/>
      <c r="D62" s="894"/>
      <c r="E62" s="894"/>
      <c r="F62" s="593"/>
      <c r="G62" s="592"/>
      <c r="H62" s="592"/>
      <c r="I62" s="593"/>
    </row>
    <row r="63" spans="1:9" x14ac:dyDescent="0.2">
      <c r="A63" s="593"/>
      <c r="B63" s="593"/>
      <c r="C63" s="593"/>
      <c r="D63" s="894"/>
      <c r="E63" s="894"/>
      <c r="F63" s="593"/>
      <c r="G63" s="592"/>
      <c r="H63" s="592"/>
      <c r="I63" s="593"/>
    </row>
    <row r="64" spans="1:9" x14ac:dyDescent="0.2">
      <c r="A64" s="593"/>
      <c r="B64" s="593"/>
      <c r="C64" s="593"/>
      <c r="D64" s="894"/>
      <c r="E64" s="894"/>
      <c r="F64" s="593"/>
      <c r="G64" s="592"/>
      <c r="H64" s="592"/>
      <c r="I64" s="593"/>
    </row>
    <row r="65" spans="1:9" x14ac:dyDescent="0.2">
      <c r="A65" s="593"/>
      <c r="B65" s="593"/>
      <c r="C65" s="593"/>
      <c r="D65" s="894"/>
      <c r="E65" s="894"/>
      <c r="F65" s="593"/>
      <c r="G65" s="592"/>
      <c r="H65" s="592"/>
      <c r="I65" s="593"/>
    </row>
    <row r="66" spans="1:9" x14ac:dyDescent="0.2">
      <c r="A66" s="593"/>
      <c r="B66" s="593"/>
      <c r="C66" s="593"/>
      <c r="D66" s="894"/>
      <c r="E66" s="894"/>
      <c r="F66" s="593"/>
      <c r="G66" s="592"/>
      <c r="H66" s="592"/>
      <c r="I66" s="593"/>
    </row>
    <row r="119" spans="4:5" x14ac:dyDescent="0.2">
      <c r="D119" s="622"/>
      <c r="E119" s="622"/>
    </row>
  </sheetData>
  <hyperlinks>
    <hyperlink ref="I1" location="INHALT!A1" display="INHALT!A1" xr:uid="{5F97DB1A-BAD5-490B-BE30-0BB74C30CABB}"/>
  </hyperlinks>
  <printOptions horizontalCentered="1" gridLines="1"/>
  <pageMargins left="0.59055118110236227" right="0.39370078740157483" top="0.59055118110236227" bottom="0.59055118110236227" header="0.31496062992125984" footer="0.31496062992125984"/>
  <pageSetup paperSize="9" scale="95" firstPageNumber="18" orientation="portrait" useFirstPageNumber="1" r:id="rId1"/>
  <headerFooter alignWithMargins="0">
    <oddFooter>Seite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N120"/>
  <sheetViews>
    <sheetView zoomScaleNormal="100" workbookViewId="0">
      <pane xSplit="2" ySplit="6" topLeftCell="C7" activePane="bottomRight" state="frozen"/>
      <selection activeCell="A80" sqref="A80:XFD80"/>
      <selection pane="topRight" activeCell="A80" sqref="A80:XFD80"/>
      <selection pane="bottomLeft" activeCell="A80" sqref="A80:XFD80"/>
      <selection pane="bottomRight" activeCell="C11" sqref="C11"/>
    </sheetView>
  </sheetViews>
  <sheetFormatPr baseColWidth="10" defaultColWidth="11.42578125" defaultRowHeight="12.75" x14ac:dyDescent="0.2"/>
  <cols>
    <col min="1" max="1" width="5.7109375" style="24" customWidth="1"/>
    <col min="2" max="2" width="21.28515625" style="24" customWidth="1"/>
    <col min="3" max="3" width="7.28515625" style="24" customWidth="1"/>
    <col min="4" max="4" width="6.7109375" style="31" customWidth="1"/>
    <col min="5" max="5" width="6.7109375" style="24" customWidth="1"/>
    <col min="6" max="6" width="5.28515625" style="24" customWidth="1"/>
    <col min="7" max="7" width="22.28515625" style="24" customWidth="1"/>
    <col min="8" max="8" width="8" style="24" customWidth="1"/>
    <col min="9" max="9" width="9.28515625" style="24" customWidth="1"/>
    <col min="10" max="10" width="20.42578125" style="24" customWidth="1"/>
    <col min="11" max="16384" width="11.42578125" style="24"/>
  </cols>
  <sheetData>
    <row r="1" spans="1:9" ht="6.6" customHeight="1" x14ac:dyDescent="0.2">
      <c r="A1" s="1030">
        <v>44926</v>
      </c>
      <c r="B1" s="53"/>
      <c r="C1" s="53"/>
      <c r="D1" s="53"/>
      <c r="E1" s="92"/>
      <c r="F1" s="92"/>
      <c r="G1" s="92"/>
      <c r="H1" s="92"/>
      <c r="I1" s="92"/>
    </row>
    <row r="2" spans="1:9" ht="16.149999999999999" customHeight="1" x14ac:dyDescent="0.2">
      <c r="A2" s="174" t="s">
        <v>487</v>
      </c>
      <c r="B2" s="56"/>
      <c r="C2" s="56"/>
      <c r="D2" s="55"/>
      <c r="E2" s="92"/>
      <c r="F2" s="92"/>
      <c r="G2" s="92"/>
      <c r="H2" s="92"/>
      <c r="I2" s="1045" t="s">
        <v>476</v>
      </c>
    </row>
    <row r="3" spans="1:9" ht="12" customHeight="1" x14ac:dyDescent="0.2">
      <c r="A3" s="78" t="s">
        <v>1</v>
      </c>
      <c r="B3" s="56"/>
      <c r="C3" s="56"/>
      <c r="D3" s="66"/>
      <c r="E3" s="92"/>
      <c r="F3" s="92"/>
      <c r="G3" s="92"/>
      <c r="H3" s="92"/>
      <c r="I3" s="66" t="s">
        <v>473</v>
      </c>
    </row>
    <row r="4" spans="1:9" ht="4.9000000000000004" customHeight="1" x14ac:dyDescent="0.2">
      <c r="A4" s="79"/>
      <c r="B4" s="56"/>
      <c r="C4" s="56"/>
      <c r="D4" s="66"/>
      <c r="E4" s="92"/>
      <c r="F4" s="92"/>
      <c r="G4" s="92"/>
      <c r="H4" s="92"/>
      <c r="I4" s="92"/>
    </row>
    <row r="5" spans="1:9" ht="30" customHeight="1" x14ac:dyDescent="0.2">
      <c r="A5" s="172" t="s">
        <v>100</v>
      </c>
      <c r="B5" s="168" t="s">
        <v>101</v>
      </c>
      <c r="C5" s="650" t="s">
        <v>337</v>
      </c>
      <c r="D5" s="651"/>
      <c r="E5" s="92"/>
      <c r="F5" s="172" t="s">
        <v>100</v>
      </c>
      <c r="G5" s="168" t="s">
        <v>101</v>
      </c>
      <c r="H5" s="650" t="s">
        <v>337</v>
      </c>
      <c r="I5" s="651"/>
    </row>
    <row r="6" spans="1:9" x14ac:dyDescent="0.2">
      <c r="A6" s="173"/>
      <c r="B6" s="169"/>
      <c r="C6" s="166" t="s">
        <v>232</v>
      </c>
      <c r="D6" s="171" t="s">
        <v>222</v>
      </c>
      <c r="E6" s="92"/>
      <c r="F6" s="173"/>
      <c r="G6" s="169"/>
      <c r="H6" s="166" t="s">
        <v>232</v>
      </c>
      <c r="I6" s="171" t="s">
        <v>222</v>
      </c>
    </row>
    <row r="7" spans="1:9" ht="9" customHeight="1" x14ac:dyDescent="0.2">
      <c r="A7" s="80"/>
      <c r="B7" s="80"/>
      <c r="C7" s="81"/>
      <c r="D7" s="584"/>
      <c r="E7" s="92"/>
      <c r="F7" s="92"/>
      <c r="G7" s="92"/>
      <c r="H7" s="92"/>
      <c r="I7" s="92"/>
    </row>
    <row r="8" spans="1:9" ht="12" customHeight="1" x14ac:dyDescent="0.2">
      <c r="A8" s="572">
        <v>10</v>
      </c>
      <c r="B8" s="61" t="s">
        <v>37</v>
      </c>
      <c r="C8" s="638">
        <v>90</v>
      </c>
      <c r="D8" s="611">
        <v>15.384615384615385</v>
      </c>
      <c r="E8" s="612"/>
      <c r="F8" s="572">
        <v>71</v>
      </c>
      <c r="G8" s="61" t="s">
        <v>70</v>
      </c>
      <c r="H8" s="638">
        <v>310</v>
      </c>
      <c r="I8" s="611">
        <v>17.816091954022991</v>
      </c>
    </row>
    <row r="9" spans="1:9" ht="12" customHeight="1" x14ac:dyDescent="0.2">
      <c r="A9" s="572">
        <v>11</v>
      </c>
      <c r="B9" s="61" t="s">
        <v>38</v>
      </c>
      <c r="C9" s="638">
        <v>210</v>
      </c>
      <c r="D9" s="611">
        <v>16.342412451361866</v>
      </c>
      <c r="E9" s="612"/>
      <c r="F9" s="572">
        <v>72</v>
      </c>
      <c r="G9" s="61" t="s">
        <v>71</v>
      </c>
      <c r="H9" s="638">
        <v>485</v>
      </c>
      <c r="I9" s="611">
        <v>16.139767054908486</v>
      </c>
    </row>
    <row r="10" spans="1:9" ht="12" customHeight="1" x14ac:dyDescent="0.2">
      <c r="A10" s="572">
        <v>12</v>
      </c>
      <c r="B10" s="61" t="s">
        <v>90</v>
      </c>
      <c r="C10" s="638">
        <v>410</v>
      </c>
      <c r="D10" s="611">
        <v>16.803278688524589</v>
      </c>
      <c r="E10" s="612"/>
      <c r="F10" s="572">
        <v>81</v>
      </c>
      <c r="G10" s="61" t="s">
        <v>5</v>
      </c>
      <c r="H10" s="638">
        <v>255</v>
      </c>
      <c r="I10" s="611">
        <v>15.937499999999998</v>
      </c>
    </row>
    <row r="11" spans="1:9" ht="12" customHeight="1" x14ac:dyDescent="0.2">
      <c r="A11" s="572">
        <v>13</v>
      </c>
      <c r="B11" s="61" t="s">
        <v>39</v>
      </c>
      <c r="C11" s="638">
        <v>50</v>
      </c>
      <c r="D11" s="611">
        <v>13.888888888888889</v>
      </c>
      <c r="E11" s="612"/>
      <c r="F11" s="572">
        <v>82</v>
      </c>
      <c r="G11" s="61" t="s">
        <v>72</v>
      </c>
      <c r="H11" s="638">
        <v>430</v>
      </c>
      <c r="I11" s="611">
        <v>17.444219066937119</v>
      </c>
    </row>
    <row r="12" spans="1:9" ht="12" customHeight="1" x14ac:dyDescent="0.2">
      <c r="A12" s="572">
        <v>14</v>
      </c>
      <c r="B12" s="61" t="s">
        <v>40</v>
      </c>
      <c r="C12" s="638">
        <v>280</v>
      </c>
      <c r="D12" s="611">
        <v>10.408921933085502</v>
      </c>
      <c r="E12" s="612"/>
      <c r="F12" s="572">
        <v>83</v>
      </c>
      <c r="G12" s="61" t="s">
        <v>73</v>
      </c>
      <c r="H12" s="638">
        <v>365</v>
      </c>
      <c r="I12" s="611">
        <v>23.028391167192432</v>
      </c>
    </row>
    <row r="13" spans="1:9" ht="12" customHeight="1" x14ac:dyDescent="0.2">
      <c r="A13" s="572">
        <v>15</v>
      </c>
      <c r="B13" s="61" t="s">
        <v>41</v>
      </c>
      <c r="C13" s="638">
        <v>265</v>
      </c>
      <c r="D13" s="611">
        <v>21.991701244813278</v>
      </c>
      <c r="E13" s="612"/>
      <c r="F13" s="572">
        <v>91</v>
      </c>
      <c r="G13" s="61" t="s">
        <v>74</v>
      </c>
      <c r="H13" s="638">
        <v>270</v>
      </c>
      <c r="I13" s="611">
        <v>17.82178217821782</v>
      </c>
    </row>
    <row r="14" spans="1:9" ht="12" customHeight="1" x14ac:dyDescent="0.2">
      <c r="A14" s="572">
        <v>16</v>
      </c>
      <c r="B14" s="61" t="s">
        <v>99</v>
      </c>
      <c r="C14" s="638">
        <v>595</v>
      </c>
      <c r="D14" s="611">
        <v>20.767888307155321</v>
      </c>
      <c r="E14" s="612"/>
      <c r="F14" s="572">
        <v>92</v>
      </c>
      <c r="G14" s="61" t="s">
        <v>75</v>
      </c>
      <c r="H14" s="638">
        <v>5</v>
      </c>
      <c r="I14" s="611">
        <v>2.9411764705882351</v>
      </c>
    </row>
    <row r="15" spans="1:9" ht="12" customHeight="1" x14ac:dyDescent="0.2">
      <c r="A15" s="572">
        <v>17</v>
      </c>
      <c r="B15" s="61" t="s">
        <v>42</v>
      </c>
      <c r="C15" s="638">
        <v>565</v>
      </c>
      <c r="D15" s="611">
        <v>15.332428765264586</v>
      </c>
      <c r="E15" s="612"/>
      <c r="F15" s="572">
        <v>93</v>
      </c>
      <c r="G15" s="61" t="s">
        <v>76</v>
      </c>
      <c r="H15" s="638">
        <v>310</v>
      </c>
      <c r="I15" s="611">
        <v>19.076923076923077</v>
      </c>
    </row>
    <row r="16" spans="1:9" ht="12" customHeight="1" x14ac:dyDescent="0.2">
      <c r="A16" s="572">
        <v>21</v>
      </c>
      <c r="B16" s="61" t="s">
        <v>43</v>
      </c>
      <c r="C16" s="638">
        <v>255</v>
      </c>
      <c r="D16" s="611">
        <v>14.655172413793101</v>
      </c>
      <c r="E16" s="612"/>
      <c r="F16" s="572">
        <v>94</v>
      </c>
      <c r="G16" s="61" t="s">
        <v>77</v>
      </c>
      <c r="H16" s="638">
        <v>425</v>
      </c>
      <c r="I16" s="611">
        <v>19.721577726218097</v>
      </c>
    </row>
    <row r="17" spans="1:14" ht="12" customHeight="1" x14ac:dyDescent="0.2">
      <c r="A17" s="572">
        <v>22</v>
      </c>
      <c r="B17" s="61" t="s">
        <v>44</v>
      </c>
      <c r="C17" s="638">
        <v>250</v>
      </c>
      <c r="D17" s="611">
        <v>16.077170418006432</v>
      </c>
      <c r="E17" s="612"/>
      <c r="F17" s="572">
        <v>101</v>
      </c>
      <c r="G17" s="61" t="s">
        <v>78</v>
      </c>
      <c r="H17" s="638">
        <v>500</v>
      </c>
      <c r="I17" s="611">
        <v>15.847860538827257</v>
      </c>
    </row>
    <row r="18" spans="1:14" ht="12" customHeight="1" x14ac:dyDescent="0.2">
      <c r="A18" s="572">
        <v>23</v>
      </c>
      <c r="B18" s="61" t="s">
        <v>45</v>
      </c>
      <c r="C18" s="638">
        <v>845</v>
      </c>
      <c r="D18" s="611">
        <v>21.556122448979593</v>
      </c>
      <c r="E18" s="612"/>
      <c r="F18" s="572">
        <v>102</v>
      </c>
      <c r="G18" s="61" t="s">
        <v>79</v>
      </c>
      <c r="H18" s="638">
        <v>20</v>
      </c>
      <c r="I18" s="611">
        <v>18.181818181818183</v>
      </c>
    </row>
    <row r="19" spans="1:14" ht="12" customHeight="1" x14ac:dyDescent="0.2">
      <c r="A19" s="572">
        <v>24</v>
      </c>
      <c r="B19" s="61" t="s">
        <v>46</v>
      </c>
      <c r="C19" s="638">
        <v>1105</v>
      </c>
      <c r="D19" s="611">
        <v>16.591591591591591</v>
      </c>
      <c r="E19" s="612"/>
      <c r="F19" s="572">
        <v>103</v>
      </c>
      <c r="G19" s="61" t="s">
        <v>80</v>
      </c>
      <c r="H19" s="638">
        <v>90</v>
      </c>
      <c r="I19" s="611">
        <v>9.4736842105263168</v>
      </c>
      <c r="J19" s="27"/>
      <c r="K19" s="27"/>
      <c r="L19" s="27"/>
      <c r="M19" s="27"/>
      <c r="N19" s="27"/>
    </row>
    <row r="20" spans="1:14" ht="12" customHeight="1" x14ac:dyDescent="0.2">
      <c r="A20" s="572">
        <v>25</v>
      </c>
      <c r="B20" s="61" t="s">
        <v>180</v>
      </c>
      <c r="C20" s="638">
        <v>300</v>
      </c>
      <c r="D20" s="611">
        <v>15.789473684210526</v>
      </c>
      <c r="E20" s="612"/>
      <c r="F20" s="572">
        <v>105</v>
      </c>
      <c r="G20" s="61" t="s">
        <v>81</v>
      </c>
      <c r="H20" s="638">
        <v>105</v>
      </c>
      <c r="I20" s="611">
        <v>19.444444444444446</v>
      </c>
      <c r="J20" s="27"/>
      <c r="K20" s="27"/>
      <c r="L20" s="27"/>
      <c r="M20" s="27"/>
      <c r="N20" s="27"/>
    </row>
    <row r="21" spans="1:14" ht="12" customHeight="1" x14ac:dyDescent="0.2">
      <c r="A21" s="572">
        <v>26</v>
      </c>
      <c r="B21" s="61" t="s">
        <v>164</v>
      </c>
      <c r="C21" s="638">
        <v>640</v>
      </c>
      <c r="D21" s="611">
        <v>23.747680890538035</v>
      </c>
      <c r="E21" s="612"/>
      <c r="F21" s="572">
        <v>106</v>
      </c>
      <c r="G21" s="61" t="s">
        <v>82</v>
      </c>
      <c r="H21" s="638">
        <v>215</v>
      </c>
      <c r="I21" s="611">
        <v>22.395833333333336</v>
      </c>
      <c r="J21" s="27"/>
      <c r="K21" s="27"/>
      <c r="L21" s="27"/>
      <c r="M21" s="27"/>
      <c r="N21" s="27"/>
    </row>
    <row r="22" spans="1:14" ht="12" customHeight="1" x14ac:dyDescent="0.2">
      <c r="A22" s="572">
        <v>31</v>
      </c>
      <c r="B22" s="61" t="s">
        <v>47</v>
      </c>
      <c r="C22" s="638">
        <v>620</v>
      </c>
      <c r="D22" s="611">
        <v>15.756035578144854</v>
      </c>
      <c r="E22" s="612"/>
      <c r="F22" s="572">
        <v>107</v>
      </c>
      <c r="G22" s="61" t="s">
        <v>83</v>
      </c>
      <c r="H22" s="638">
        <v>395</v>
      </c>
      <c r="I22" s="611">
        <v>18.76484560570071</v>
      </c>
      <c r="J22" s="27"/>
      <c r="K22" s="27"/>
      <c r="L22" s="27"/>
      <c r="M22" s="27"/>
      <c r="N22" s="27"/>
    </row>
    <row r="23" spans="1:14" ht="12" customHeight="1" x14ac:dyDescent="0.2">
      <c r="A23" s="572">
        <v>32</v>
      </c>
      <c r="B23" s="61" t="s">
        <v>48</v>
      </c>
      <c r="C23" s="638">
        <v>1155</v>
      </c>
      <c r="D23" s="611">
        <v>19.330543933054393</v>
      </c>
      <c r="E23" s="612"/>
      <c r="F23" s="572">
        <v>108</v>
      </c>
      <c r="G23" s="61" t="s">
        <v>84</v>
      </c>
      <c r="H23" s="638">
        <v>245</v>
      </c>
      <c r="I23" s="611">
        <v>22.685185185185187</v>
      </c>
      <c r="J23" s="27"/>
      <c r="K23" s="27"/>
      <c r="L23" s="27"/>
      <c r="M23" s="27"/>
      <c r="N23" s="27"/>
    </row>
    <row r="24" spans="1:14" ht="12" customHeight="1" x14ac:dyDescent="0.2">
      <c r="A24" s="572">
        <v>33</v>
      </c>
      <c r="B24" s="61" t="s">
        <v>181</v>
      </c>
      <c r="C24" s="638">
        <v>5</v>
      </c>
      <c r="D24" s="611">
        <v>6.666666666666667</v>
      </c>
      <c r="E24" s="612"/>
      <c r="F24" s="572">
        <v>109</v>
      </c>
      <c r="G24" s="760" t="s">
        <v>145</v>
      </c>
      <c r="H24" s="638">
        <v>65</v>
      </c>
      <c r="I24" s="611">
        <v>12.5</v>
      </c>
      <c r="J24" s="165"/>
      <c r="K24" s="165"/>
      <c r="L24" s="165"/>
      <c r="M24" s="165"/>
      <c r="N24" s="27"/>
    </row>
    <row r="25" spans="1:14" ht="12" customHeight="1" x14ac:dyDescent="0.2">
      <c r="A25" s="572">
        <v>34</v>
      </c>
      <c r="B25" s="61" t="s">
        <v>49</v>
      </c>
      <c r="C25" s="638">
        <v>990</v>
      </c>
      <c r="D25" s="611">
        <v>22.172452407614781</v>
      </c>
      <c r="E25" s="612"/>
      <c r="F25" s="572">
        <v>111</v>
      </c>
      <c r="G25" s="61" t="s">
        <v>85</v>
      </c>
      <c r="H25" s="638">
        <v>945</v>
      </c>
      <c r="I25" s="611">
        <v>20.655737704918035</v>
      </c>
      <c r="J25" s="161"/>
      <c r="K25" s="27"/>
      <c r="L25" s="27"/>
      <c r="M25" s="165"/>
      <c r="N25" s="27"/>
    </row>
    <row r="26" spans="1:14" ht="12" customHeight="1" x14ac:dyDescent="0.2">
      <c r="A26" s="572">
        <v>35</v>
      </c>
      <c r="B26" s="61" t="s">
        <v>91</v>
      </c>
      <c r="C26" s="638">
        <v>435</v>
      </c>
      <c r="D26" s="611">
        <v>14.100486223662884</v>
      </c>
      <c r="E26" s="612"/>
      <c r="F26" s="572">
        <v>112</v>
      </c>
      <c r="G26" s="61" t="s">
        <v>86</v>
      </c>
      <c r="H26" s="638">
        <v>1050</v>
      </c>
      <c r="I26" s="611">
        <v>18.469656992084431</v>
      </c>
      <c r="J26" s="30"/>
      <c r="K26" s="27"/>
      <c r="L26" s="27"/>
      <c r="M26" s="177"/>
      <c r="N26" s="27"/>
    </row>
    <row r="27" spans="1:14" ht="12" customHeight="1" x14ac:dyDescent="0.2">
      <c r="A27" s="572">
        <v>36</v>
      </c>
      <c r="B27" s="61" t="s">
        <v>50</v>
      </c>
      <c r="C27" s="638">
        <v>630</v>
      </c>
      <c r="D27" s="611">
        <v>16.13316261203585</v>
      </c>
      <c r="E27" s="612"/>
      <c r="F27" s="572">
        <v>113</v>
      </c>
      <c r="G27" s="61" t="s">
        <v>87</v>
      </c>
      <c r="H27" s="638">
        <v>60</v>
      </c>
      <c r="I27" s="611">
        <v>12.371134020618557</v>
      </c>
      <c r="J27" s="162"/>
      <c r="K27" s="27"/>
      <c r="L27" s="27"/>
      <c r="M27" s="177"/>
      <c r="N27" s="27"/>
    </row>
    <row r="28" spans="1:14" ht="12" customHeight="1" x14ac:dyDescent="0.2">
      <c r="A28" s="572">
        <v>41</v>
      </c>
      <c r="B28" s="61" t="s">
        <v>51</v>
      </c>
      <c r="C28" s="638">
        <v>650</v>
      </c>
      <c r="D28" s="611">
        <v>18.895348837209301</v>
      </c>
      <c r="E28" s="612"/>
      <c r="F28" s="572">
        <v>121</v>
      </c>
      <c r="G28" s="61" t="s">
        <v>61</v>
      </c>
      <c r="H28" s="638">
        <v>1090</v>
      </c>
      <c r="I28" s="611">
        <v>18.396624472573837</v>
      </c>
      <c r="J28" s="189"/>
      <c r="K28" s="189"/>
      <c r="L28" s="190"/>
      <c r="M28" s="190"/>
      <c r="N28" s="27"/>
    </row>
    <row r="29" spans="1:14" ht="12" customHeight="1" x14ac:dyDescent="0.2">
      <c r="A29" s="572">
        <v>42</v>
      </c>
      <c r="B29" s="61" t="s">
        <v>52</v>
      </c>
      <c r="C29" s="638">
        <v>750</v>
      </c>
      <c r="D29" s="611">
        <v>22.590361445783135</v>
      </c>
      <c r="E29" s="612"/>
      <c r="F29" s="572">
        <v>122</v>
      </c>
      <c r="G29" s="61" t="s">
        <v>62</v>
      </c>
      <c r="H29" s="638">
        <v>1095</v>
      </c>
      <c r="I29" s="611">
        <v>20.621468926553671</v>
      </c>
      <c r="J29" s="178"/>
      <c r="K29" s="178"/>
      <c r="L29" s="191"/>
      <c r="M29" s="191"/>
      <c r="N29" s="27"/>
    </row>
    <row r="30" spans="1:14" ht="12" customHeight="1" x14ac:dyDescent="0.2">
      <c r="A30" s="572">
        <v>43</v>
      </c>
      <c r="B30" s="61" t="s">
        <v>53</v>
      </c>
      <c r="C30" s="638">
        <v>1100</v>
      </c>
      <c r="D30" s="611">
        <v>18.612521150592219</v>
      </c>
      <c r="E30" s="612"/>
      <c r="F30" s="572">
        <v>123</v>
      </c>
      <c r="G30" s="61" t="s">
        <v>63</v>
      </c>
      <c r="H30" s="638">
        <v>480</v>
      </c>
      <c r="I30" s="611">
        <v>18.461538461538463</v>
      </c>
      <c r="J30" s="178"/>
      <c r="K30" s="178"/>
      <c r="L30" s="191"/>
      <c r="M30" s="191"/>
      <c r="N30" s="27"/>
    </row>
    <row r="31" spans="1:14" ht="12" customHeight="1" x14ac:dyDescent="0.2">
      <c r="A31" s="572">
        <v>44</v>
      </c>
      <c r="B31" s="61" t="s">
        <v>54</v>
      </c>
      <c r="C31" s="638">
        <v>765</v>
      </c>
      <c r="D31" s="611">
        <v>17.95774647887324</v>
      </c>
      <c r="E31" s="612"/>
      <c r="F31" s="612"/>
      <c r="G31" s="620"/>
      <c r="H31" s="840"/>
      <c r="I31" s="611"/>
      <c r="J31" s="178"/>
      <c r="K31" s="178"/>
      <c r="L31" s="179"/>
      <c r="M31" s="179"/>
      <c r="N31" s="27"/>
    </row>
    <row r="32" spans="1:14" ht="12" customHeight="1" x14ac:dyDescent="0.2">
      <c r="A32" s="572">
        <v>45</v>
      </c>
      <c r="B32" s="61" t="s">
        <v>55</v>
      </c>
      <c r="C32" s="638">
        <v>25</v>
      </c>
      <c r="D32" s="611">
        <v>10.638297872340425</v>
      </c>
      <c r="E32" s="612"/>
      <c r="F32" s="85">
        <v>1</v>
      </c>
      <c r="G32" s="86" t="s">
        <v>2</v>
      </c>
      <c r="H32" s="638">
        <v>2475</v>
      </c>
      <c r="I32" s="611">
        <v>16.36904761904762</v>
      </c>
      <c r="J32" s="180"/>
      <c r="K32" s="181"/>
      <c r="L32" s="182"/>
      <c r="M32" s="183"/>
      <c r="N32" s="27"/>
    </row>
    <row r="33" spans="1:14" ht="12" customHeight="1" x14ac:dyDescent="0.2">
      <c r="A33" s="572">
        <v>46</v>
      </c>
      <c r="B33" s="61" t="s">
        <v>56</v>
      </c>
      <c r="C33" s="638">
        <v>105</v>
      </c>
      <c r="D33" s="611">
        <v>10.047846889952153</v>
      </c>
      <c r="E33" s="612"/>
      <c r="F33" s="85">
        <v>2</v>
      </c>
      <c r="G33" s="86" t="s">
        <v>6</v>
      </c>
      <c r="H33" s="638">
        <v>3400</v>
      </c>
      <c r="I33" s="611">
        <v>18.413214189006226</v>
      </c>
      <c r="J33" s="180"/>
      <c r="K33" s="181"/>
      <c r="L33" s="182"/>
      <c r="M33" s="183"/>
      <c r="N33" s="27"/>
    </row>
    <row r="34" spans="1:14" ht="12" customHeight="1" x14ac:dyDescent="0.2">
      <c r="A34" s="572">
        <v>47</v>
      </c>
      <c r="B34" s="61" t="s">
        <v>57</v>
      </c>
      <c r="C34" s="638">
        <v>165</v>
      </c>
      <c r="D34" s="611">
        <v>17.741935483870968</v>
      </c>
      <c r="E34" s="612"/>
      <c r="F34" s="85">
        <v>3</v>
      </c>
      <c r="G34" s="86" t="s">
        <v>10</v>
      </c>
      <c r="H34" s="638">
        <v>3830</v>
      </c>
      <c r="I34" s="611">
        <v>17.863805970149254</v>
      </c>
      <c r="J34" s="180"/>
      <c r="K34" s="181"/>
      <c r="L34" s="182"/>
      <c r="M34" s="183"/>
      <c r="N34" s="27"/>
    </row>
    <row r="35" spans="1:14" ht="12" customHeight="1" x14ac:dyDescent="0.2">
      <c r="A35" s="572">
        <v>48</v>
      </c>
      <c r="B35" s="61" t="s">
        <v>58</v>
      </c>
      <c r="C35" s="638">
        <v>0</v>
      </c>
      <c r="D35" s="611">
        <v>0</v>
      </c>
      <c r="E35" s="612"/>
      <c r="F35" s="85">
        <v>4</v>
      </c>
      <c r="G35" s="86" t="s">
        <v>3</v>
      </c>
      <c r="H35" s="638">
        <v>3555</v>
      </c>
      <c r="I35" s="611">
        <v>18.568816923478714</v>
      </c>
      <c r="J35" s="180"/>
      <c r="K35" s="181"/>
      <c r="L35" s="182"/>
      <c r="M35" s="183"/>
      <c r="N35" s="27"/>
    </row>
    <row r="36" spans="1:14" ht="12" customHeight="1" x14ac:dyDescent="0.2">
      <c r="A36" s="572">
        <v>51</v>
      </c>
      <c r="B36" s="61" t="s">
        <v>59</v>
      </c>
      <c r="C36" s="638">
        <v>455</v>
      </c>
      <c r="D36" s="611">
        <v>20.088300220750551</v>
      </c>
      <c r="E36" s="612"/>
      <c r="F36" s="85">
        <v>5</v>
      </c>
      <c r="G36" s="86" t="s">
        <v>7</v>
      </c>
      <c r="H36" s="638">
        <v>2280</v>
      </c>
      <c r="I36" s="611">
        <v>20.614828209764919</v>
      </c>
      <c r="J36" s="180"/>
      <c r="K36" s="181"/>
      <c r="L36" s="182"/>
      <c r="M36" s="183"/>
      <c r="N36" s="27"/>
    </row>
    <row r="37" spans="1:14" ht="12" customHeight="1" x14ac:dyDescent="0.2">
      <c r="A37" s="572">
        <v>52</v>
      </c>
      <c r="B37" s="61" t="s">
        <v>132</v>
      </c>
      <c r="C37" s="638">
        <v>840</v>
      </c>
      <c r="D37" s="611">
        <v>25.339366515837103</v>
      </c>
      <c r="E37" s="612"/>
      <c r="F37" s="85">
        <v>6</v>
      </c>
      <c r="G37" s="86" t="s">
        <v>11</v>
      </c>
      <c r="H37" s="638">
        <v>1305</v>
      </c>
      <c r="I37" s="611">
        <v>17.987594762232941</v>
      </c>
      <c r="J37" s="180"/>
      <c r="K37" s="181"/>
      <c r="L37" s="182"/>
      <c r="M37" s="183"/>
      <c r="N37" s="27"/>
    </row>
    <row r="38" spans="1:14" ht="12" customHeight="1" x14ac:dyDescent="0.2">
      <c r="A38" s="572">
        <v>53</v>
      </c>
      <c r="B38" s="61" t="s">
        <v>60</v>
      </c>
      <c r="C38" s="638">
        <v>325</v>
      </c>
      <c r="D38" s="611">
        <v>17.015706806282722</v>
      </c>
      <c r="E38" s="612"/>
      <c r="F38" s="85">
        <v>7</v>
      </c>
      <c r="G38" s="86" t="s">
        <v>4</v>
      </c>
      <c r="H38" s="638">
        <v>805</v>
      </c>
      <c r="I38" s="611">
        <v>16.965226554267652</v>
      </c>
      <c r="J38" s="180"/>
      <c r="K38" s="181"/>
      <c r="L38" s="182"/>
      <c r="M38" s="183"/>
      <c r="N38" s="27"/>
    </row>
    <row r="39" spans="1:14" ht="12" customHeight="1" x14ac:dyDescent="0.2">
      <c r="A39" s="572">
        <v>54</v>
      </c>
      <c r="B39" s="61" t="s">
        <v>135</v>
      </c>
      <c r="C39" s="638">
        <v>120</v>
      </c>
      <c r="D39" s="611">
        <v>19.512195121951219</v>
      </c>
      <c r="E39" s="612"/>
      <c r="F39" s="85">
        <v>8</v>
      </c>
      <c r="G39" s="86" t="s">
        <v>5</v>
      </c>
      <c r="H39" s="638">
        <v>1050</v>
      </c>
      <c r="I39" s="611">
        <v>18.584070796460178</v>
      </c>
      <c r="J39" s="180"/>
      <c r="K39" s="181"/>
      <c r="L39" s="182"/>
      <c r="M39" s="183"/>
      <c r="N39" s="27"/>
    </row>
    <row r="40" spans="1:14" ht="12" customHeight="1" x14ac:dyDescent="0.2">
      <c r="A40" s="572">
        <v>55</v>
      </c>
      <c r="B40" s="61" t="s">
        <v>166</v>
      </c>
      <c r="C40" s="638">
        <v>535</v>
      </c>
      <c r="D40" s="611">
        <v>18.074324324324326</v>
      </c>
      <c r="E40" s="612"/>
      <c r="F40" s="85">
        <v>9</v>
      </c>
      <c r="G40" s="86" t="s">
        <v>8</v>
      </c>
      <c r="H40" s="638">
        <v>1015</v>
      </c>
      <c r="I40" s="611">
        <v>18.555758683729433</v>
      </c>
      <c r="J40" s="180"/>
      <c r="K40" s="181"/>
      <c r="L40" s="182"/>
      <c r="M40" s="183"/>
      <c r="N40" s="27"/>
    </row>
    <row r="41" spans="1:14" ht="12" customHeight="1" x14ac:dyDescent="0.2">
      <c r="A41" s="572">
        <v>61</v>
      </c>
      <c r="B41" s="61" t="s">
        <v>64</v>
      </c>
      <c r="C41" s="638">
        <v>510</v>
      </c>
      <c r="D41" s="611">
        <v>21.56448202959831</v>
      </c>
      <c r="E41" s="612"/>
      <c r="F41" s="85">
        <v>10</v>
      </c>
      <c r="G41" s="86" t="s">
        <v>9</v>
      </c>
      <c r="H41" s="638">
        <v>1635</v>
      </c>
      <c r="I41" s="611">
        <v>17.338282078472957</v>
      </c>
      <c r="J41" s="180"/>
      <c r="K41" s="181"/>
      <c r="L41" s="182"/>
      <c r="M41" s="183"/>
      <c r="N41" s="27"/>
    </row>
    <row r="42" spans="1:14" ht="12" customHeight="1" x14ac:dyDescent="0.2">
      <c r="A42" s="572">
        <v>62</v>
      </c>
      <c r="B42" s="61" t="s">
        <v>65</v>
      </c>
      <c r="C42" s="638">
        <v>180</v>
      </c>
      <c r="D42" s="611">
        <v>18.461538461538463</v>
      </c>
      <c r="E42" s="612"/>
      <c r="F42" s="85">
        <v>11</v>
      </c>
      <c r="G42" s="86" t="s">
        <v>93</v>
      </c>
      <c r="H42" s="638">
        <v>2055</v>
      </c>
      <c r="I42" s="611">
        <v>19.11627906976744</v>
      </c>
      <c r="J42" s="180"/>
      <c r="K42" s="181"/>
      <c r="L42" s="182"/>
      <c r="M42" s="183"/>
      <c r="N42" s="27"/>
    </row>
    <row r="43" spans="1:14" ht="12" customHeight="1" x14ac:dyDescent="0.2">
      <c r="A43" s="572">
        <v>63</v>
      </c>
      <c r="B43" s="61" t="s">
        <v>66</v>
      </c>
      <c r="C43" s="638">
        <v>95</v>
      </c>
      <c r="D43" s="611">
        <v>16.666666666666664</v>
      </c>
      <c r="E43" s="612"/>
      <c r="F43" s="85">
        <v>12</v>
      </c>
      <c r="G43" s="86" t="s">
        <v>165</v>
      </c>
      <c r="H43" s="638">
        <v>2660</v>
      </c>
      <c r="I43" s="611">
        <v>19.21965317919075</v>
      </c>
      <c r="J43" s="180"/>
      <c r="K43" s="181"/>
      <c r="L43" s="182"/>
      <c r="M43" s="183"/>
      <c r="N43" s="27"/>
    </row>
    <row r="44" spans="1:14" ht="12" customHeight="1" x14ac:dyDescent="0.2">
      <c r="A44" s="572">
        <v>64</v>
      </c>
      <c r="B44" s="61" t="s">
        <v>67</v>
      </c>
      <c r="C44" s="638">
        <v>50</v>
      </c>
      <c r="D44" s="611">
        <v>14.492753623188406</v>
      </c>
      <c r="E44" s="612"/>
      <c r="F44" s="613"/>
      <c r="G44" s="613"/>
      <c r="H44" s="840"/>
      <c r="I44" s="611"/>
      <c r="J44" s="180"/>
      <c r="K44" s="181"/>
      <c r="L44" s="182"/>
      <c r="M44" s="183"/>
      <c r="N44" s="27"/>
    </row>
    <row r="45" spans="1:14" ht="12" customHeight="1" x14ac:dyDescent="0.2">
      <c r="A45" s="572">
        <v>65</v>
      </c>
      <c r="B45" s="61" t="s">
        <v>68</v>
      </c>
      <c r="C45" s="638">
        <v>75</v>
      </c>
      <c r="D45" s="611">
        <v>12.931034482758621</v>
      </c>
      <c r="E45" s="612"/>
      <c r="F45" s="613"/>
      <c r="G45" s="613"/>
      <c r="H45" s="840"/>
      <c r="I45" s="611"/>
      <c r="J45" s="180"/>
      <c r="K45" s="181"/>
      <c r="L45" s="182"/>
      <c r="M45" s="183"/>
      <c r="N45" s="27"/>
    </row>
    <row r="46" spans="1:14" ht="12" customHeight="1" x14ac:dyDescent="0.2">
      <c r="A46" s="572">
        <v>66</v>
      </c>
      <c r="B46" s="61" t="s">
        <v>69</v>
      </c>
      <c r="C46" s="638">
        <v>400</v>
      </c>
      <c r="D46" s="611">
        <v>16.563146997929607</v>
      </c>
      <c r="E46" s="612"/>
      <c r="F46" s="612"/>
      <c r="G46" s="600" t="s">
        <v>20</v>
      </c>
      <c r="H46" s="638">
        <v>26065</v>
      </c>
      <c r="I46" s="611">
        <v>18.307930041441313</v>
      </c>
      <c r="J46" s="180"/>
      <c r="K46" s="181"/>
      <c r="L46" s="182"/>
      <c r="M46" s="183"/>
      <c r="N46" s="27"/>
    </row>
    <row r="47" spans="1:14" ht="12" customHeight="1" x14ac:dyDescent="0.2">
      <c r="A47" s="92"/>
      <c r="B47" s="92"/>
      <c r="C47" s="844"/>
      <c r="D47" s="636"/>
      <c r="E47" s="614"/>
      <c r="F47" s="87"/>
      <c r="G47" s="231"/>
      <c r="H47" s="844"/>
      <c r="I47" s="636"/>
      <c r="J47" s="180"/>
      <c r="K47" s="181"/>
      <c r="L47" s="182"/>
      <c r="M47" s="183"/>
      <c r="N47" s="27"/>
    </row>
    <row r="48" spans="1:14" ht="12" customHeight="1" x14ac:dyDescent="0.2">
      <c r="A48" s="92"/>
      <c r="B48" s="92"/>
      <c r="C48" s="639"/>
      <c r="D48" s="636"/>
      <c r="E48" s="614"/>
      <c r="F48" s="627"/>
      <c r="G48" s="637"/>
      <c r="H48" s="92"/>
      <c r="I48" s="56"/>
      <c r="J48" s="180"/>
      <c r="K48" s="181"/>
      <c r="L48" s="182"/>
      <c r="M48" s="183"/>
      <c r="N48" s="27"/>
    </row>
    <row r="49" spans="1:14" ht="8.4499999999999993" customHeight="1" x14ac:dyDescent="0.2">
      <c r="A49" s="629"/>
      <c r="B49" s="630"/>
      <c r="C49" s="631"/>
      <c r="D49" s="632"/>
      <c r="E49" s="633"/>
      <c r="F49" s="634"/>
      <c r="G49" s="635"/>
      <c r="H49" s="97"/>
      <c r="I49" s="97"/>
      <c r="J49" s="180"/>
      <c r="K49" s="181"/>
      <c r="L49" s="182"/>
      <c r="M49" s="183"/>
      <c r="N49" s="27"/>
    </row>
    <row r="50" spans="1:14" ht="9" customHeight="1" x14ac:dyDescent="0.2">
      <c r="A50" s="92"/>
      <c r="B50" s="92"/>
      <c r="C50" s="92"/>
      <c r="D50" s="92"/>
      <c r="E50" s="585"/>
      <c r="F50" s="627"/>
      <c r="G50" s="628"/>
      <c r="H50" s="92"/>
      <c r="I50" s="56"/>
      <c r="J50" s="180"/>
      <c r="K50" s="181"/>
      <c r="L50" s="182"/>
      <c r="M50" s="183"/>
      <c r="N50" s="27"/>
    </row>
    <row r="51" spans="1:14" ht="12" customHeight="1" x14ac:dyDescent="0.2">
      <c r="A51" s="192" t="s">
        <v>218</v>
      </c>
      <c r="B51" s="92"/>
      <c r="C51" s="92"/>
      <c r="D51" s="92"/>
      <c r="E51" s="585"/>
      <c r="F51" s="627"/>
      <c r="G51" s="628"/>
      <c r="H51" s="92"/>
      <c r="I51" s="66" t="s">
        <v>233</v>
      </c>
      <c r="J51" s="180"/>
      <c r="K51" s="181"/>
      <c r="L51" s="182"/>
      <c r="M51" s="183"/>
      <c r="N51" s="27"/>
    </row>
    <row r="52" spans="1:14" ht="12" customHeight="1" x14ac:dyDescent="0.2">
      <c r="A52" s="92"/>
      <c r="B52" s="92"/>
      <c r="C52" s="92"/>
      <c r="D52" s="92"/>
      <c r="E52" s="585"/>
      <c r="F52" s="627"/>
      <c r="G52" s="628"/>
      <c r="H52" s="92"/>
      <c r="I52" s="56"/>
      <c r="J52" s="180"/>
      <c r="K52" s="181"/>
      <c r="L52" s="182"/>
      <c r="M52" s="183"/>
      <c r="N52" s="27"/>
    </row>
    <row r="53" spans="1:14" ht="12" customHeight="1" x14ac:dyDescent="0.2">
      <c r="A53" s="84"/>
      <c r="B53" s="79"/>
      <c r="C53" s="82"/>
      <c r="D53" s="83"/>
      <c r="E53" s="92"/>
      <c r="F53" s="92"/>
      <c r="G53" s="92"/>
      <c r="H53" s="92"/>
      <c r="I53" s="56"/>
      <c r="J53" s="180"/>
      <c r="K53" s="181"/>
      <c r="L53" s="182"/>
      <c r="M53" s="183"/>
      <c r="N53" s="27"/>
    </row>
    <row r="54" spans="1:14" ht="12" customHeight="1" x14ac:dyDescent="0.2">
      <c r="A54" s="92"/>
      <c r="B54" s="79"/>
      <c r="C54" s="82"/>
      <c r="D54" s="92"/>
      <c r="E54" s="92"/>
      <c r="F54" s="92"/>
      <c r="G54" s="92"/>
      <c r="H54" s="92"/>
      <c r="I54" s="56"/>
      <c r="J54" s="180"/>
      <c r="K54" s="181"/>
      <c r="L54" s="182"/>
      <c r="M54" s="183"/>
      <c r="N54" s="27"/>
    </row>
    <row r="55" spans="1:14" ht="12" customHeight="1" x14ac:dyDescent="0.2">
      <c r="A55" s="92"/>
      <c r="B55" s="92"/>
      <c r="C55" s="95"/>
      <c r="D55" s="176"/>
      <c r="E55" s="92"/>
      <c r="F55" s="92"/>
      <c r="G55" s="92"/>
      <c r="H55" s="92"/>
      <c r="I55" s="56"/>
      <c r="J55" s="180"/>
      <c r="K55" s="181"/>
      <c r="L55" s="182"/>
      <c r="M55" s="183"/>
      <c r="N55" s="27"/>
    </row>
    <row r="56" spans="1:14" x14ac:dyDescent="0.2">
      <c r="A56" s="92"/>
      <c r="B56" s="92"/>
      <c r="C56" s="92"/>
      <c r="D56" s="176"/>
      <c r="E56" s="92"/>
      <c r="F56" s="92"/>
      <c r="G56" s="92"/>
      <c r="H56" s="92"/>
      <c r="I56" s="56"/>
      <c r="J56" s="180"/>
      <c r="K56" s="181"/>
      <c r="L56" s="182"/>
      <c r="M56" s="183"/>
      <c r="N56" s="27"/>
    </row>
    <row r="57" spans="1:14" x14ac:dyDescent="0.2">
      <c r="A57" s="92"/>
      <c r="B57" s="92"/>
      <c r="C57" s="92"/>
      <c r="D57" s="176"/>
      <c r="E57" s="92"/>
      <c r="F57" s="92"/>
      <c r="G57" s="92"/>
      <c r="H57" s="92"/>
      <c r="I57" s="56"/>
      <c r="J57" s="180"/>
      <c r="K57" s="181"/>
      <c r="L57" s="182"/>
      <c r="M57" s="183"/>
      <c r="N57" s="27"/>
    </row>
    <row r="58" spans="1:14" x14ac:dyDescent="0.2">
      <c r="A58" s="802"/>
      <c r="B58" s="92"/>
      <c r="C58" s="92"/>
      <c r="D58" s="176"/>
      <c r="E58" s="92"/>
      <c r="F58" s="92"/>
      <c r="G58" s="92"/>
      <c r="H58" s="92"/>
      <c r="I58" s="56"/>
      <c r="J58" s="180"/>
      <c r="K58" s="181"/>
      <c r="L58" s="182"/>
      <c r="M58" s="183"/>
      <c r="N58" s="27"/>
    </row>
    <row r="59" spans="1:14" x14ac:dyDescent="0.2">
      <c r="A59" s="92"/>
      <c r="B59" s="92"/>
      <c r="C59" s="92"/>
      <c r="D59" s="176"/>
      <c r="E59" s="92"/>
      <c r="F59" s="92"/>
      <c r="G59" s="92"/>
      <c r="H59" s="92"/>
      <c r="I59" s="56"/>
      <c r="J59" s="180"/>
      <c r="K59" s="181"/>
      <c r="L59" s="182"/>
      <c r="M59" s="183"/>
      <c r="N59" s="27"/>
    </row>
    <row r="60" spans="1:14" x14ac:dyDescent="0.2">
      <c r="A60" s="92"/>
      <c r="B60" s="92"/>
      <c r="C60" s="92"/>
      <c r="D60" s="176"/>
      <c r="E60" s="92"/>
      <c r="F60" s="92"/>
      <c r="G60" s="92"/>
      <c r="H60" s="92"/>
      <c r="I60" s="56"/>
      <c r="J60" s="163"/>
      <c r="K60" s="164"/>
      <c r="L60" s="182"/>
      <c r="M60" s="183"/>
      <c r="N60" s="27"/>
    </row>
    <row r="61" spans="1:14" x14ac:dyDescent="0.2">
      <c r="A61" s="92"/>
      <c r="B61" s="92"/>
      <c r="C61" s="92"/>
      <c r="D61" s="176"/>
      <c r="E61" s="92"/>
      <c r="F61" s="92"/>
      <c r="G61" s="92"/>
      <c r="H61" s="92"/>
      <c r="I61" s="56"/>
      <c r="J61" s="163"/>
      <c r="K61" s="164"/>
      <c r="L61" s="182"/>
      <c r="M61" s="183"/>
      <c r="N61" s="27"/>
    </row>
    <row r="62" spans="1:14" x14ac:dyDescent="0.2">
      <c r="A62" s="92"/>
      <c r="B62" s="92"/>
      <c r="C62" s="92"/>
      <c r="D62" s="176"/>
      <c r="E62" s="92"/>
      <c r="F62" s="92"/>
      <c r="G62" s="92"/>
      <c r="H62" s="92"/>
      <c r="I62" s="56"/>
      <c r="J62" s="163"/>
      <c r="K62" s="164"/>
      <c r="L62" s="182"/>
      <c r="M62" s="183"/>
      <c r="N62" s="27"/>
    </row>
    <row r="63" spans="1:14" x14ac:dyDescent="0.2">
      <c r="A63" s="92"/>
      <c r="B63" s="92"/>
      <c r="C63" s="92"/>
      <c r="D63" s="176"/>
      <c r="E63" s="92"/>
      <c r="F63" s="92"/>
      <c r="G63" s="92"/>
      <c r="H63" s="92"/>
      <c r="I63" s="56"/>
      <c r="J63" s="163"/>
      <c r="K63" s="164"/>
      <c r="L63" s="182"/>
      <c r="M63" s="183"/>
      <c r="N63" s="27"/>
    </row>
    <row r="64" spans="1:14" x14ac:dyDescent="0.2">
      <c r="A64" s="92"/>
      <c r="B64" s="92"/>
      <c r="C64" s="92"/>
      <c r="D64" s="176"/>
      <c r="E64" s="92"/>
      <c r="F64" s="92"/>
      <c r="G64" s="92"/>
      <c r="H64" s="92"/>
      <c r="I64" s="56"/>
      <c r="J64" s="163"/>
      <c r="K64" s="164"/>
      <c r="L64" s="182"/>
      <c r="M64" s="183"/>
      <c r="N64" s="27"/>
    </row>
    <row r="65" spans="9:14" x14ac:dyDescent="0.2">
      <c r="I65" s="27"/>
      <c r="J65" s="163"/>
      <c r="K65" s="164"/>
      <c r="L65" s="182"/>
      <c r="M65" s="183"/>
      <c r="N65" s="27"/>
    </row>
    <row r="66" spans="9:14" x14ac:dyDescent="0.2">
      <c r="I66" s="27"/>
      <c r="J66" s="163"/>
      <c r="K66" s="164"/>
      <c r="L66" s="182"/>
      <c r="M66" s="183"/>
      <c r="N66" s="27"/>
    </row>
    <row r="67" spans="9:14" x14ac:dyDescent="0.2">
      <c r="I67" s="27"/>
      <c r="J67" s="163"/>
      <c r="K67" s="164"/>
      <c r="L67" s="182"/>
      <c r="M67" s="183"/>
      <c r="N67" s="27"/>
    </row>
    <row r="68" spans="9:14" x14ac:dyDescent="0.2">
      <c r="I68" s="27"/>
      <c r="J68" s="163"/>
      <c r="K68" s="164"/>
      <c r="L68" s="182"/>
      <c r="M68" s="183"/>
      <c r="N68" s="27"/>
    </row>
    <row r="69" spans="9:14" x14ac:dyDescent="0.2">
      <c r="I69" s="27"/>
      <c r="J69" s="163"/>
      <c r="K69" s="164"/>
      <c r="L69" s="182"/>
      <c r="M69" s="183"/>
      <c r="N69" s="27"/>
    </row>
    <row r="70" spans="9:14" x14ac:dyDescent="0.2">
      <c r="I70" s="27"/>
      <c r="J70" s="163"/>
      <c r="K70" s="164"/>
      <c r="L70" s="182"/>
      <c r="M70" s="183"/>
      <c r="N70" s="27"/>
    </row>
    <row r="71" spans="9:14" x14ac:dyDescent="0.2">
      <c r="I71" s="27"/>
      <c r="J71" s="163"/>
      <c r="K71" s="164"/>
      <c r="L71" s="182"/>
      <c r="M71" s="183"/>
      <c r="N71" s="27"/>
    </row>
    <row r="72" spans="9:14" x14ac:dyDescent="0.2">
      <c r="I72" s="27"/>
      <c r="J72" s="163"/>
      <c r="K72" s="164"/>
      <c r="L72" s="182"/>
      <c r="M72" s="183"/>
      <c r="N72" s="27"/>
    </row>
    <row r="73" spans="9:14" x14ac:dyDescent="0.2">
      <c r="I73" s="27"/>
      <c r="J73" s="184"/>
      <c r="K73" s="185"/>
      <c r="L73" s="186"/>
      <c r="M73" s="187"/>
      <c r="N73" s="27"/>
    </row>
    <row r="74" spans="9:14" x14ac:dyDescent="0.2">
      <c r="I74" s="27"/>
      <c r="J74" s="175"/>
      <c r="K74" s="162"/>
      <c r="L74" s="76"/>
      <c r="M74" s="77"/>
      <c r="N74" s="27"/>
    </row>
    <row r="75" spans="9:14" x14ac:dyDescent="0.2">
      <c r="I75" s="27"/>
      <c r="J75" s="175"/>
      <c r="K75" s="162"/>
      <c r="L75" s="76"/>
      <c r="M75" s="77"/>
      <c r="N75" s="27"/>
    </row>
    <row r="76" spans="9:14" x14ac:dyDescent="0.2">
      <c r="I76" s="27"/>
      <c r="J76" s="48"/>
      <c r="K76" s="188"/>
      <c r="L76" s="188"/>
      <c r="M76" s="177"/>
      <c r="N76" s="27"/>
    </row>
    <row r="77" spans="9:14" x14ac:dyDescent="0.2">
      <c r="I77" s="27"/>
      <c r="J77" s="27"/>
      <c r="K77" s="27"/>
      <c r="L77" s="27"/>
      <c r="M77" s="27"/>
      <c r="N77" s="27"/>
    </row>
    <row r="78" spans="9:14" x14ac:dyDescent="0.2">
      <c r="I78" s="27"/>
      <c r="J78" s="27"/>
      <c r="K78" s="27"/>
      <c r="L78" s="27"/>
      <c r="M78" s="27"/>
      <c r="N78" s="27"/>
    </row>
    <row r="79" spans="9:14" x14ac:dyDescent="0.2">
      <c r="I79" s="27"/>
      <c r="J79" s="27"/>
      <c r="K79" s="27"/>
      <c r="L79" s="27"/>
      <c r="M79" s="27"/>
      <c r="N79" s="27"/>
    </row>
    <row r="80" spans="9:14" x14ac:dyDescent="0.2">
      <c r="I80" s="27"/>
      <c r="J80" s="27"/>
      <c r="K80" s="27"/>
      <c r="L80" s="27"/>
      <c r="M80" s="27"/>
      <c r="N80" s="27"/>
    </row>
    <row r="81" spans="9:14" x14ac:dyDescent="0.2">
      <c r="I81" s="27"/>
      <c r="J81" s="27"/>
      <c r="K81" s="27"/>
      <c r="L81" s="27"/>
      <c r="M81" s="27"/>
      <c r="N81" s="27"/>
    </row>
    <row r="82" spans="9:14" x14ac:dyDescent="0.2">
      <c r="I82" s="27"/>
      <c r="J82" s="27"/>
      <c r="K82" s="27"/>
      <c r="L82" s="27"/>
      <c r="M82" s="27"/>
      <c r="N82" s="27"/>
    </row>
    <row r="83" spans="9:14" x14ac:dyDescent="0.2">
      <c r="I83" s="27"/>
      <c r="J83" s="27"/>
      <c r="K83" s="27"/>
      <c r="L83" s="27"/>
      <c r="M83" s="27"/>
      <c r="N83" s="27"/>
    </row>
    <row r="84" spans="9:14" x14ac:dyDescent="0.2">
      <c r="I84" s="27"/>
      <c r="J84" s="27"/>
      <c r="K84" s="27"/>
      <c r="L84" s="27"/>
      <c r="M84" s="27"/>
      <c r="N84" s="27"/>
    </row>
    <row r="85" spans="9:14" x14ac:dyDescent="0.2">
      <c r="I85" s="27"/>
      <c r="J85" s="27"/>
      <c r="K85" s="27"/>
      <c r="L85" s="27"/>
      <c r="M85" s="27"/>
      <c r="N85" s="27"/>
    </row>
    <row r="86" spans="9:14" x14ac:dyDescent="0.2">
      <c r="I86" s="27"/>
      <c r="J86" s="27"/>
      <c r="K86" s="27"/>
      <c r="L86" s="27"/>
      <c r="M86" s="27"/>
      <c r="N86" s="27"/>
    </row>
    <row r="87" spans="9:14" x14ac:dyDescent="0.2">
      <c r="I87" s="27"/>
      <c r="J87" s="27"/>
      <c r="K87" s="27"/>
      <c r="L87" s="27"/>
      <c r="M87" s="27"/>
      <c r="N87" s="27"/>
    </row>
    <row r="88" spans="9:14" x14ac:dyDescent="0.2">
      <c r="I88" s="27"/>
      <c r="J88" s="27"/>
      <c r="K88" s="27"/>
      <c r="L88" s="27"/>
      <c r="M88" s="27"/>
      <c r="N88" s="27"/>
    </row>
    <row r="120" spans="4:4" x14ac:dyDescent="0.2">
      <c r="D120" s="255"/>
    </row>
  </sheetData>
  <phoneticPr fontId="17" type="noConversion"/>
  <hyperlinks>
    <hyperlink ref="I2" location="INHALT!A1" display="INHALT!A1" xr:uid="{B1ECC25B-803C-414F-B78A-61DA6D92FC34}"/>
  </hyperlinks>
  <printOptions horizontalCentered="1" gridLines="1"/>
  <pageMargins left="0.59055118110236227" right="0.39370078740157483" top="0.59055118110236227" bottom="0.51181102362204722" header="0.31496062992125984" footer="0.31496062992125984"/>
  <pageSetup paperSize="9" firstPageNumber="19" orientation="portrait" useFirstPageNumber="1" r:id="rId1"/>
  <headerFooter alignWithMargins="0">
    <oddFooter>Seite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P128"/>
  <sheetViews>
    <sheetView zoomScale="85" zoomScaleNormal="85" workbookViewId="0">
      <pane ySplit="6" topLeftCell="A25" activePane="bottomLeft" state="frozen"/>
      <selection activeCell="A80" sqref="A80:XFD80"/>
      <selection pane="bottomLeft" activeCell="A45" sqref="A45"/>
    </sheetView>
  </sheetViews>
  <sheetFormatPr baseColWidth="10" defaultColWidth="11.42578125" defaultRowHeight="12.75" x14ac:dyDescent="0.2"/>
  <cols>
    <col min="1" max="3" width="15.7109375" style="794" customWidth="1"/>
    <col min="4" max="6" width="15.7109375" style="594" customWidth="1"/>
    <col min="7" max="16384" width="11.42578125" style="594"/>
  </cols>
  <sheetData>
    <row r="1" spans="1:42" ht="11.45" customHeight="1" x14ac:dyDescent="0.2">
      <c r="A1" s="761"/>
      <c r="B1" s="761"/>
      <c r="C1" s="761"/>
      <c r="D1" s="592"/>
      <c r="E1" s="592"/>
      <c r="F1" s="592"/>
    </row>
    <row r="2" spans="1:42" ht="15.75" x14ac:dyDescent="0.2">
      <c r="A2" s="595" t="s">
        <v>488</v>
      </c>
      <c r="B2" s="761"/>
      <c r="C2" s="761"/>
      <c r="D2" s="592"/>
      <c r="E2" s="592"/>
      <c r="F2" s="1045" t="str">
        <f>HYPERLINK("[Kleinräumige Statistik Daten Prototyp.xlsx]INHALT!A1","zum Inhaltsverzeichnis")</f>
        <v>zum Inhaltsverzeichnis</v>
      </c>
      <c r="G2" s="762"/>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row>
    <row r="3" spans="1:42" x14ac:dyDescent="0.2">
      <c r="A3" s="763" t="s">
        <v>1</v>
      </c>
      <c r="B3" s="761"/>
      <c r="C3" s="761"/>
      <c r="D3" s="592"/>
      <c r="E3" s="592"/>
      <c r="F3" s="764"/>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row>
    <row r="4" spans="1:42" ht="3.75" customHeight="1" x14ac:dyDescent="0.25">
      <c r="A4" s="765"/>
      <c r="B4" s="761"/>
      <c r="C4" s="761"/>
      <c r="D4" s="592"/>
      <c r="E4" s="592"/>
      <c r="F4" s="764"/>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row>
    <row r="5" spans="1:42" ht="18" customHeight="1" x14ac:dyDescent="0.2">
      <c r="A5" s="625" t="s">
        <v>234</v>
      </c>
      <c r="B5" s="766" t="s">
        <v>22</v>
      </c>
      <c r="C5" s="353" t="s">
        <v>21</v>
      </c>
      <c r="D5" s="767" t="s">
        <v>234</v>
      </c>
      <c r="E5" s="766" t="s">
        <v>22</v>
      </c>
      <c r="F5" s="353" t="s">
        <v>21</v>
      </c>
      <c r="G5" s="350"/>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row>
    <row r="6" spans="1:42" ht="18.600000000000001" customHeight="1" x14ac:dyDescent="0.2">
      <c r="A6" s="768" t="s">
        <v>235</v>
      </c>
      <c r="B6" s="766" t="s">
        <v>223</v>
      </c>
      <c r="C6" s="353" t="s">
        <v>223</v>
      </c>
      <c r="D6" s="769" t="s">
        <v>235</v>
      </c>
      <c r="E6" s="766" t="s">
        <v>223</v>
      </c>
      <c r="F6" s="353" t="s">
        <v>223</v>
      </c>
      <c r="G6" s="350"/>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row>
    <row r="7" spans="1:42" ht="6.75" customHeight="1" x14ac:dyDescent="0.2">
      <c r="A7" s="770"/>
      <c r="B7" s="771"/>
      <c r="C7" s="771"/>
      <c r="D7" s="770"/>
      <c r="E7" s="771"/>
      <c r="F7" s="772"/>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row>
    <row r="8" spans="1:42" ht="11.45" customHeight="1" x14ac:dyDescent="0.2">
      <c r="A8" s="771">
        <v>0</v>
      </c>
      <c r="B8" s="773">
        <v>-665</v>
      </c>
      <c r="C8" s="996">
        <v>695</v>
      </c>
      <c r="D8" s="775">
        <v>53</v>
      </c>
      <c r="E8" s="773">
        <v>-1065</v>
      </c>
      <c r="F8" s="773">
        <v>930</v>
      </c>
      <c r="G8" s="47"/>
      <c r="H8" s="776"/>
      <c r="I8" s="776"/>
      <c r="J8" s="776"/>
      <c r="K8" s="776"/>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row>
    <row r="9" spans="1:42" ht="12" customHeight="1" x14ac:dyDescent="0.2">
      <c r="A9" s="771">
        <v>1</v>
      </c>
      <c r="B9" s="773">
        <v>-880</v>
      </c>
      <c r="C9" s="774">
        <v>745</v>
      </c>
      <c r="D9" s="775">
        <v>54</v>
      </c>
      <c r="E9" s="773">
        <v>-1095</v>
      </c>
      <c r="F9" s="773">
        <v>970</v>
      </c>
      <c r="G9" s="47"/>
      <c r="H9" s="776"/>
      <c r="I9" s="776"/>
      <c r="J9" s="776"/>
      <c r="K9" s="776"/>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row>
    <row r="10" spans="1:42" ht="12" customHeight="1" x14ac:dyDescent="0.2">
      <c r="A10" s="771">
        <v>2</v>
      </c>
      <c r="B10" s="773">
        <v>-780</v>
      </c>
      <c r="C10" s="774">
        <v>750</v>
      </c>
      <c r="D10" s="775">
        <v>55</v>
      </c>
      <c r="E10" s="773">
        <v>-1025</v>
      </c>
      <c r="F10" s="773">
        <v>995</v>
      </c>
      <c r="G10" s="47"/>
      <c r="H10" s="776"/>
      <c r="I10" s="776"/>
      <c r="J10" s="776"/>
      <c r="K10" s="776"/>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row>
    <row r="11" spans="1:42" ht="12" customHeight="1" x14ac:dyDescent="0.2">
      <c r="A11" s="771">
        <v>3</v>
      </c>
      <c r="B11" s="773">
        <v>-760</v>
      </c>
      <c r="C11" s="774">
        <v>730</v>
      </c>
      <c r="D11" s="775">
        <v>56</v>
      </c>
      <c r="E11" s="773">
        <v>-1035</v>
      </c>
      <c r="F11" s="773">
        <v>935</v>
      </c>
      <c r="G11" s="47"/>
      <c r="H11" s="776"/>
      <c r="I11" s="776"/>
      <c r="J11" s="776"/>
      <c r="K11" s="776"/>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row>
    <row r="12" spans="1:42" ht="12" customHeight="1" x14ac:dyDescent="0.2">
      <c r="A12" s="771">
        <v>4</v>
      </c>
      <c r="B12" s="773">
        <v>-770</v>
      </c>
      <c r="C12" s="774">
        <v>765</v>
      </c>
      <c r="D12" s="775">
        <v>57</v>
      </c>
      <c r="E12" s="773">
        <v>-1000</v>
      </c>
      <c r="F12" s="773">
        <v>1005</v>
      </c>
      <c r="G12" s="47"/>
      <c r="H12" s="776"/>
      <c r="I12" s="776"/>
      <c r="J12" s="776"/>
      <c r="K12" s="776"/>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row>
    <row r="13" spans="1:42" ht="12" customHeight="1" x14ac:dyDescent="0.2">
      <c r="A13" s="771">
        <v>5</v>
      </c>
      <c r="B13" s="773">
        <v>-750</v>
      </c>
      <c r="C13" s="774">
        <v>695</v>
      </c>
      <c r="D13" s="775">
        <v>58</v>
      </c>
      <c r="E13" s="773">
        <v>-1040</v>
      </c>
      <c r="F13" s="773">
        <v>940</v>
      </c>
      <c r="G13" s="47"/>
      <c r="H13" s="776"/>
      <c r="I13" s="776"/>
      <c r="J13" s="776"/>
      <c r="K13" s="776"/>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row>
    <row r="14" spans="1:42" ht="12" customHeight="1" x14ac:dyDescent="0.2">
      <c r="A14" s="771">
        <v>6</v>
      </c>
      <c r="B14" s="773">
        <v>-735</v>
      </c>
      <c r="C14" s="774">
        <v>735</v>
      </c>
      <c r="D14" s="775">
        <v>59</v>
      </c>
      <c r="E14" s="773">
        <v>-975</v>
      </c>
      <c r="F14" s="773">
        <v>945</v>
      </c>
      <c r="G14" s="47"/>
      <c r="H14" s="776"/>
      <c r="I14" s="776"/>
      <c r="J14" s="776"/>
      <c r="K14" s="776"/>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row>
    <row r="15" spans="1:42" ht="12" customHeight="1" x14ac:dyDescent="0.2">
      <c r="A15" s="771">
        <v>7</v>
      </c>
      <c r="B15" s="773">
        <v>-690</v>
      </c>
      <c r="C15" s="774">
        <v>655</v>
      </c>
      <c r="D15" s="775">
        <v>60</v>
      </c>
      <c r="E15" s="773">
        <v>-905</v>
      </c>
      <c r="F15" s="773">
        <v>885</v>
      </c>
      <c r="G15" s="47"/>
      <c r="H15" s="776"/>
      <c r="I15" s="776"/>
      <c r="J15" s="776"/>
      <c r="K15" s="776"/>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row>
    <row r="16" spans="1:42" ht="12" customHeight="1" x14ac:dyDescent="0.2">
      <c r="A16" s="771">
        <v>8</v>
      </c>
      <c r="B16" s="773">
        <v>-720</v>
      </c>
      <c r="C16" s="774">
        <v>690</v>
      </c>
      <c r="D16" s="775">
        <v>61</v>
      </c>
      <c r="E16" s="773">
        <v>-985</v>
      </c>
      <c r="F16" s="773">
        <v>875</v>
      </c>
      <c r="G16" s="47"/>
      <c r="H16" s="776"/>
      <c r="I16" s="776"/>
      <c r="J16" s="776"/>
      <c r="K16" s="776"/>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row>
    <row r="17" spans="1:42" ht="12" customHeight="1" x14ac:dyDescent="0.2">
      <c r="A17" s="771">
        <v>9</v>
      </c>
      <c r="B17" s="773">
        <v>-715</v>
      </c>
      <c r="C17" s="774">
        <v>655</v>
      </c>
      <c r="D17" s="775">
        <v>62</v>
      </c>
      <c r="E17" s="773">
        <v>-835</v>
      </c>
      <c r="F17" s="773">
        <v>895</v>
      </c>
      <c r="G17" s="47"/>
      <c r="H17" s="776"/>
      <c r="I17" s="776"/>
      <c r="J17" s="776"/>
      <c r="K17" s="776"/>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row>
    <row r="18" spans="1:42" ht="12" customHeight="1" x14ac:dyDescent="0.2">
      <c r="A18" s="771">
        <v>10</v>
      </c>
      <c r="B18" s="773">
        <v>-675</v>
      </c>
      <c r="C18" s="774">
        <v>615</v>
      </c>
      <c r="D18" s="775">
        <v>63</v>
      </c>
      <c r="E18" s="773">
        <v>-820</v>
      </c>
      <c r="F18" s="773">
        <v>840</v>
      </c>
      <c r="G18" s="47"/>
      <c r="H18" s="776"/>
      <c r="I18" s="776"/>
      <c r="J18" s="776"/>
      <c r="K18" s="776"/>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row>
    <row r="19" spans="1:42" ht="12" customHeight="1" x14ac:dyDescent="0.2">
      <c r="A19" s="771">
        <v>11</v>
      </c>
      <c r="B19" s="773">
        <v>-640</v>
      </c>
      <c r="C19" s="774">
        <v>620</v>
      </c>
      <c r="D19" s="775">
        <v>64</v>
      </c>
      <c r="E19" s="773">
        <v>-765</v>
      </c>
      <c r="F19" s="773">
        <v>860</v>
      </c>
      <c r="G19" s="47"/>
      <c r="H19" s="776"/>
      <c r="I19" s="776"/>
      <c r="J19" s="776"/>
      <c r="K19" s="776"/>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row>
    <row r="20" spans="1:42" ht="12" customHeight="1" x14ac:dyDescent="0.2">
      <c r="A20" s="771">
        <v>12</v>
      </c>
      <c r="B20" s="773">
        <v>-690</v>
      </c>
      <c r="C20" s="774">
        <v>625</v>
      </c>
      <c r="D20" s="775">
        <v>65</v>
      </c>
      <c r="E20" s="773">
        <v>-770</v>
      </c>
      <c r="F20" s="773">
        <v>790</v>
      </c>
      <c r="G20" s="47"/>
      <c r="H20" s="776"/>
      <c r="I20" s="776"/>
      <c r="J20" s="776"/>
      <c r="K20" s="776"/>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row>
    <row r="21" spans="1:42" ht="12" customHeight="1" x14ac:dyDescent="0.2">
      <c r="A21" s="771">
        <v>13</v>
      </c>
      <c r="B21" s="773">
        <v>-605</v>
      </c>
      <c r="C21" s="774">
        <v>600</v>
      </c>
      <c r="D21" s="775">
        <v>66</v>
      </c>
      <c r="E21" s="773">
        <v>-700</v>
      </c>
      <c r="F21" s="773">
        <v>780</v>
      </c>
      <c r="G21" s="47"/>
      <c r="H21" s="776"/>
      <c r="I21" s="776"/>
      <c r="J21" s="776"/>
      <c r="K21" s="776"/>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row>
    <row r="22" spans="1:42" ht="12" customHeight="1" x14ac:dyDescent="0.2">
      <c r="A22" s="771">
        <v>14</v>
      </c>
      <c r="B22" s="773">
        <v>-660</v>
      </c>
      <c r="C22" s="774">
        <v>600</v>
      </c>
      <c r="D22" s="775">
        <v>67</v>
      </c>
      <c r="E22" s="773">
        <v>-665</v>
      </c>
      <c r="F22" s="773">
        <v>750</v>
      </c>
      <c r="G22" s="47"/>
      <c r="H22" s="776"/>
      <c r="I22" s="776"/>
      <c r="J22" s="776"/>
      <c r="K22" s="776"/>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row>
    <row r="23" spans="1:42" ht="12" customHeight="1" x14ac:dyDescent="0.2">
      <c r="A23" s="771">
        <v>15</v>
      </c>
      <c r="B23" s="773">
        <v>-670</v>
      </c>
      <c r="C23" s="774">
        <v>625</v>
      </c>
      <c r="D23" s="775">
        <v>68</v>
      </c>
      <c r="E23" s="773">
        <v>-620</v>
      </c>
      <c r="F23" s="773">
        <v>735</v>
      </c>
      <c r="G23" s="47"/>
      <c r="H23" s="776"/>
      <c r="I23" s="776"/>
      <c r="J23" s="776"/>
      <c r="K23" s="776"/>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row>
    <row r="24" spans="1:42" ht="12" customHeight="1" x14ac:dyDescent="0.2">
      <c r="A24" s="771">
        <v>16</v>
      </c>
      <c r="B24" s="773">
        <v>-690</v>
      </c>
      <c r="C24" s="774">
        <v>625</v>
      </c>
      <c r="D24" s="775">
        <v>69</v>
      </c>
      <c r="E24" s="773">
        <v>-560</v>
      </c>
      <c r="F24" s="773">
        <v>680</v>
      </c>
      <c r="G24" s="47"/>
      <c r="H24" s="776"/>
      <c r="I24" s="776"/>
      <c r="J24" s="776"/>
      <c r="K24" s="776"/>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row>
    <row r="25" spans="1:42" ht="12" customHeight="1" x14ac:dyDescent="0.2">
      <c r="A25" s="771">
        <v>17</v>
      </c>
      <c r="B25" s="773">
        <v>-655</v>
      </c>
      <c r="C25" s="774">
        <v>565</v>
      </c>
      <c r="D25" s="775">
        <v>70</v>
      </c>
      <c r="E25" s="773">
        <v>-600</v>
      </c>
      <c r="F25" s="773">
        <v>700</v>
      </c>
      <c r="G25" s="47"/>
      <c r="H25" s="776"/>
      <c r="I25" s="776"/>
      <c r="J25" s="776"/>
      <c r="K25" s="776"/>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row>
    <row r="26" spans="1:42" ht="12" customHeight="1" x14ac:dyDescent="0.2">
      <c r="A26" s="771">
        <v>18</v>
      </c>
      <c r="B26" s="773">
        <v>-645</v>
      </c>
      <c r="C26" s="774">
        <v>670</v>
      </c>
      <c r="D26" s="775">
        <v>71</v>
      </c>
      <c r="E26" s="773">
        <v>-555</v>
      </c>
      <c r="F26" s="773">
        <v>630</v>
      </c>
      <c r="G26" s="47"/>
      <c r="H26" s="776"/>
      <c r="I26" s="776"/>
      <c r="J26" s="776"/>
      <c r="K26" s="776"/>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row>
    <row r="27" spans="1:42" ht="12" customHeight="1" x14ac:dyDescent="0.2">
      <c r="A27" s="771">
        <v>19</v>
      </c>
      <c r="B27" s="773">
        <v>-755</v>
      </c>
      <c r="C27" s="774">
        <v>645</v>
      </c>
      <c r="D27" s="775">
        <v>72</v>
      </c>
      <c r="E27" s="773">
        <v>-525</v>
      </c>
      <c r="F27" s="773">
        <v>685</v>
      </c>
      <c r="G27" s="47"/>
      <c r="H27" s="776"/>
      <c r="I27" s="776"/>
      <c r="J27" s="776"/>
      <c r="K27" s="776"/>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row>
    <row r="28" spans="1:42" ht="12" customHeight="1" x14ac:dyDescent="0.2">
      <c r="A28" s="771">
        <v>20</v>
      </c>
      <c r="B28" s="773">
        <v>-795</v>
      </c>
      <c r="C28" s="774">
        <v>720</v>
      </c>
      <c r="D28" s="775">
        <v>73</v>
      </c>
      <c r="E28" s="773">
        <v>-480</v>
      </c>
      <c r="F28" s="773">
        <v>635</v>
      </c>
      <c r="G28" s="47"/>
      <c r="H28" s="776"/>
      <c r="I28" s="776"/>
      <c r="J28" s="776"/>
      <c r="K28" s="776"/>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row>
    <row r="29" spans="1:42" ht="12" customHeight="1" x14ac:dyDescent="0.2">
      <c r="A29" s="771">
        <v>21</v>
      </c>
      <c r="B29" s="773">
        <v>-865</v>
      </c>
      <c r="C29" s="774">
        <v>655</v>
      </c>
      <c r="D29" s="775">
        <v>74</v>
      </c>
      <c r="E29" s="773">
        <v>-460</v>
      </c>
      <c r="F29" s="773">
        <v>575</v>
      </c>
      <c r="G29" s="47"/>
      <c r="H29" s="776"/>
      <c r="I29" s="776"/>
      <c r="J29" s="776"/>
      <c r="K29" s="776"/>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row>
    <row r="30" spans="1:42" ht="12" customHeight="1" x14ac:dyDescent="0.2">
      <c r="A30" s="771">
        <v>22</v>
      </c>
      <c r="B30" s="773">
        <v>-970</v>
      </c>
      <c r="C30" s="774">
        <v>730</v>
      </c>
      <c r="D30" s="775">
        <v>75</v>
      </c>
      <c r="E30" s="773">
        <v>-470</v>
      </c>
      <c r="F30" s="773">
        <v>565</v>
      </c>
      <c r="G30" s="47"/>
      <c r="H30" s="776"/>
      <c r="I30" s="776"/>
      <c r="J30" s="776"/>
      <c r="K30" s="776"/>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row>
    <row r="31" spans="1:42" ht="12" customHeight="1" x14ac:dyDescent="0.2">
      <c r="A31" s="771">
        <v>23</v>
      </c>
      <c r="B31" s="773">
        <v>-1020</v>
      </c>
      <c r="C31" s="774">
        <v>770</v>
      </c>
      <c r="D31" s="775">
        <v>76</v>
      </c>
      <c r="E31" s="773">
        <v>-420</v>
      </c>
      <c r="F31" s="773">
        <v>475</v>
      </c>
      <c r="G31" s="47"/>
      <c r="H31" s="776"/>
      <c r="I31" s="776"/>
      <c r="J31" s="776"/>
      <c r="K31" s="776"/>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row>
    <row r="32" spans="1:42" ht="12" customHeight="1" x14ac:dyDescent="0.2">
      <c r="A32" s="771">
        <v>24</v>
      </c>
      <c r="B32" s="773">
        <v>-1125</v>
      </c>
      <c r="C32" s="774">
        <v>810</v>
      </c>
      <c r="D32" s="775">
        <v>77</v>
      </c>
      <c r="E32" s="773">
        <v>-335</v>
      </c>
      <c r="F32" s="773">
        <v>435</v>
      </c>
      <c r="G32" s="47"/>
      <c r="H32" s="776"/>
      <c r="I32" s="776"/>
      <c r="J32" s="776"/>
      <c r="K32" s="776"/>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row>
    <row r="33" spans="1:42" ht="12" customHeight="1" x14ac:dyDescent="0.2">
      <c r="A33" s="771">
        <v>25</v>
      </c>
      <c r="B33" s="773">
        <v>-1135</v>
      </c>
      <c r="C33" s="774">
        <v>900</v>
      </c>
      <c r="D33" s="775">
        <v>78</v>
      </c>
      <c r="E33" s="773">
        <v>-420</v>
      </c>
      <c r="F33" s="773">
        <v>505</v>
      </c>
      <c r="G33" s="47"/>
      <c r="H33" s="776"/>
      <c r="I33" s="776"/>
      <c r="J33" s="776"/>
      <c r="K33" s="776"/>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row>
    <row r="34" spans="1:42" ht="12" customHeight="1" x14ac:dyDescent="0.2">
      <c r="A34" s="771">
        <v>26</v>
      </c>
      <c r="B34" s="773">
        <v>-1160</v>
      </c>
      <c r="C34" s="774">
        <v>980</v>
      </c>
      <c r="D34" s="775">
        <v>79</v>
      </c>
      <c r="E34" s="773">
        <v>-370</v>
      </c>
      <c r="F34" s="773">
        <v>530</v>
      </c>
      <c r="G34" s="47"/>
      <c r="H34" s="776"/>
      <c r="I34" s="776"/>
      <c r="J34" s="776"/>
      <c r="K34" s="776"/>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row>
    <row r="35" spans="1:42" ht="12" customHeight="1" x14ac:dyDescent="0.2">
      <c r="A35" s="771">
        <v>27</v>
      </c>
      <c r="B35" s="773">
        <v>-1140</v>
      </c>
      <c r="C35" s="774">
        <v>895</v>
      </c>
      <c r="D35" s="775">
        <v>80</v>
      </c>
      <c r="E35" s="773">
        <v>-420</v>
      </c>
      <c r="F35" s="773">
        <v>515</v>
      </c>
      <c r="G35" s="47"/>
      <c r="H35" s="776"/>
      <c r="I35" s="776"/>
      <c r="J35" s="776"/>
      <c r="K35" s="776"/>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row>
    <row r="36" spans="1:42" ht="12" customHeight="1" x14ac:dyDescent="0.2">
      <c r="A36" s="771">
        <v>28</v>
      </c>
      <c r="B36" s="773">
        <v>-1125</v>
      </c>
      <c r="C36" s="774">
        <v>1035</v>
      </c>
      <c r="D36" s="775">
        <v>81</v>
      </c>
      <c r="E36" s="773">
        <v>-430</v>
      </c>
      <c r="F36" s="773">
        <v>600</v>
      </c>
      <c r="G36" s="47"/>
      <c r="H36" s="776"/>
      <c r="I36" s="776"/>
      <c r="J36" s="776"/>
      <c r="K36" s="776"/>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row>
    <row r="37" spans="1:42" ht="12" customHeight="1" x14ac:dyDescent="0.2">
      <c r="A37" s="771">
        <v>29</v>
      </c>
      <c r="B37" s="773">
        <v>-1195</v>
      </c>
      <c r="C37" s="774">
        <v>1005</v>
      </c>
      <c r="D37" s="775">
        <v>82</v>
      </c>
      <c r="E37" s="773">
        <v>-440</v>
      </c>
      <c r="F37" s="773">
        <v>575</v>
      </c>
      <c r="G37" s="47"/>
      <c r="H37" s="776"/>
      <c r="I37" s="776"/>
      <c r="J37" s="776"/>
      <c r="K37" s="776"/>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row>
    <row r="38" spans="1:42" ht="12" customHeight="1" x14ac:dyDescent="0.2">
      <c r="A38" s="771">
        <v>30</v>
      </c>
      <c r="B38" s="773">
        <v>-1155</v>
      </c>
      <c r="C38" s="774">
        <v>1015</v>
      </c>
      <c r="D38" s="775">
        <v>83</v>
      </c>
      <c r="E38" s="773">
        <v>-435</v>
      </c>
      <c r="F38" s="773">
        <v>540</v>
      </c>
      <c r="G38" s="47"/>
      <c r="H38" s="776"/>
      <c r="I38" s="776"/>
      <c r="J38" s="776"/>
      <c r="K38" s="776"/>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row>
    <row r="39" spans="1:42" ht="12" customHeight="1" x14ac:dyDescent="0.2">
      <c r="A39" s="771">
        <v>31</v>
      </c>
      <c r="B39" s="773">
        <v>-1210</v>
      </c>
      <c r="C39" s="774">
        <v>1085</v>
      </c>
      <c r="D39" s="775">
        <v>84</v>
      </c>
      <c r="E39" s="773">
        <v>-355</v>
      </c>
      <c r="F39" s="773">
        <v>505</v>
      </c>
      <c r="G39" s="47"/>
      <c r="H39" s="776"/>
      <c r="I39" s="776"/>
      <c r="J39" s="776"/>
      <c r="K39" s="776"/>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row>
    <row r="40" spans="1:42" ht="12" customHeight="1" x14ac:dyDescent="0.2">
      <c r="A40" s="771">
        <v>32</v>
      </c>
      <c r="B40" s="773">
        <v>-1285</v>
      </c>
      <c r="C40" s="774">
        <v>1100</v>
      </c>
      <c r="D40" s="775">
        <v>85</v>
      </c>
      <c r="E40" s="773">
        <v>-280</v>
      </c>
      <c r="F40" s="773">
        <v>470</v>
      </c>
      <c r="G40" s="47"/>
      <c r="H40" s="776"/>
      <c r="I40" s="776"/>
      <c r="J40" s="776"/>
      <c r="K40" s="776"/>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row>
    <row r="41" spans="1:42" ht="12" customHeight="1" x14ac:dyDescent="0.2">
      <c r="A41" s="771">
        <v>33</v>
      </c>
      <c r="B41" s="773">
        <v>-1240</v>
      </c>
      <c r="C41" s="774">
        <v>1110</v>
      </c>
      <c r="D41" s="775">
        <v>86</v>
      </c>
      <c r="E41" s="773">
        <v>-225</v>
      </c>
      <c r="F41" s="773">
        <v>380</v>
      </c>
      <c r="G41" s="47"/>
      <c r="H41" s="776"/>
      <c r="I41" s="776"/>
      <c r="J41" s="776"/>
      <c r="K41" s="776"/>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row>
    <row r="42" spans="1:42" ht="12" customHeight="1" x14ac:dyDescent="0.2">
      <c r="A42" s="771">
        <v>34</v>
      </c>
      <c r="B42" s="773">
        <v>-1285</v>
      </c>
      <c r="C42" s="774">
        <v>1105</v>
      </c>
      <c r="D42" s="775">
        <v>87</v>
      </c>
      <c r="E42" s="773">
        <v>-225</v>
      </c>
      <c r="F42" s="773">
        <v>315</v>
      </c>
      <c r="G42" s="47"/>
      <c r="H42" s="776"/>
      <c r="I42" s="776"/>
      <c r="J42" s="776"/>
      <c r="K42" s="776"/>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row>
    <row r="43" spans="1:42" ht="12" customHeight="1" x14ac:dyDescent="0.2">
      <c r="A43" s="771">
        <v>35</v>
      </c>
      <c r="B43" s="773">
        <v>-1230</v>
      </c>
      <c r="C43" s="774">
        <v>1075</v>
      </c>
      <c r="D43" s="775">
        <v>88</v>
      </c>
      <c r="E43" s="773">
        <v>-155</v>
      </c>
      <c r="F43" s="773">
        <v>285</v>
      </c>
      <c r="G43" s="47"/>
      <c r="H43" s="776"/>
      <c r="I43" s="776"/>
      <c r="J43" s="776"/>
      <c r="K43" s="776"/>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row>
    <row r="44" spans="1:42" ht="12" customHeight="1" x14ac:dyDescent="0.2">
      <c r="A44" s="771">
        <v>36</v>
      </c>
      <c r="B44" s="773">
        <v>-1225</v>
      </c>
      <c r="C44" s="774">
        <v>1070</v>
      </c>
      <c r="D44" s="775">
        <v>89</v>
      </c>
      <c r="E44" s="773">
        <v>-115</v>
      </c>
      <c r="F44" s="773">
        <v>205</v>
      </c>
      <c r="G44" s="47"/>
      <c r="H44" s="776"/>
      <c r="I44" s="776"/>
      <c r="J44" s="776"/>
      <c r="K44" s="776"/>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row>
    <row r="45" spans="1:42" ht="12" customHeight="1" x14ac:dyDescent="0.2">
      <c r="A45" s="771">
        <v>37</v>
      </c>
      <c r="B45" s="773">
        <v>-1210</v>
      </c>
      <c r="C45" s="774">
        <v>1000</v>
      </c>
      <c r="D45" s="775">
        <v>90</v>
      </c>
      <c r="E45" s="773">
        <v>-85</v>
      </c>
      <c r="F45" s="773">
        <v>180</v>
      </c>
      <c r="G45" s="47"/>
      <c r="H45" s="776"/>
      <c r="I45" s="776"/>
      <c r="J45" s="776"/>
      <c r="K45" s="776"/>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row>
    <row r="46" spans="1:42" ht="12" customHeight="1" x14ac:dyDescent="0.2">
      <c r="A46" s="771">
        <v>38</v>
      </c>
      <c r="B46" s="773">
        <v>-1120</v>
      </c>
      <c r="C46" s="774">
        <v>985</v>
      </c>
      <c r="D46" s="775">
        <v>91</v>
      </c>
      <c r="E46" s="773">
        <v>-65</v>
      </c>
      <c r="F46" s="773">
        <v>135</v>
      </c>
      <c r="G46" s="47"/>
      <c r="H46" s="776"/>
      <c r="I46" s="776"/>
      <c r="J46" s="776"/>
      <c r="K46" s="776"/>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row>
    <row r="47" spans="1:42" ht="12" customHeight="1" x14ac:dyDescent="0.2">
      <c r="A47" s="771">
        <v>39</v>
      </c>
      <c r="B47" s="773">
        <v>-1110</v>
      </c>
      <c r="C47" s="774">
        <v>1025</v>
      </c>
      <c r="D47" s="775">
        <v>92</v>
      </c>
      <c r="E47" s="773">
        <v>-65</v>
      </c>
      <c r="F47" s="773">
        <v>120</v>
      </c>
      <c r="G47" s="47"/>
      <c r="H47" s="776"/>
      <c r="I47" s="776"/>
      <c r="J47" s="776"/>
      <c r="K47" s="776"/>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row>
    <row r="48" spans="1:42" ht="12" customHeight="1" x14ac:dyDescent="0.2">
      <c r="A48" s="771">
        <v>40</v>
      </c>
      <c r="B48" s="773">
        <v>-1090</v>
      </c>
      <c r="C48" s="774">
        <v>985</v>
      </c>
      <c r="D48" s="775">
        <v>93</v>
      </c>
      <c r="E48" s="773">
        <v>-50</v>
      </c>
      <c r="F48" s="773">
        <v>125</v>
      </c>
      <c r="G48" s="47"/>
      <c r="H48" s="776"/>
      <c r="I48" s="776"/>
      <c r="J48" s="776"/>
      <c r="K48" s="776"/>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row>
    <row r="49" spans="1:42" ht="12" customHeight="1" x14ac:dyDescent="0.2">
      <c r="A49" s="771">
        <v>41</v>
      </c>
      <c r="B49" s="773">
        <v>-1025</v>
      </c>
      <c r="C49" s="774">
        <v>1015</v>
      </c>
      <c r="D49" s="775">
        <v>94</v>
      </c>
      <c r="E49" s="773">
        <v>-20</v>
      </c>
      <c r="F49" s="773">
        <v>80</v>
      </c>
      <c r="G49" s="47"/>
      <c r="H49" s="776"/>
      <c r="I49" s="776"/>
      <c r="J49" s="776"/>
      <c r="K49" s="776"/>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row>
    <row r="50" spans="1:42" ht="12" customHeight="1" x14ac:dyDescent="0.2">
      <c r="A50" s="771">
        <v>42</v>
      </c>
      <c r="B50" s="773">
        <v>-1030</v>
      </c>
      <c r="C50" s="774">
        <v>980</v>
      </c>
      <c r="D50" s="775">
        <v>95</v>
      </c>
      <c r="E50" s="773">
        <v>-25</v>
      </c>
      <c r="F50" s="773">
        <v>60</v>
      </c>
      <c r="G50" s="47"/>
      <c r="H50" s="776"/>
      <c r="I50" s="776"/>
      <c r="J50" s="776"/>
      <c r="K50" s="776"/>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row>
    <row r="51" spans="1:42" ht="12" customHeight="1" x14ac:dyDescent="0.2">
      <c r="A51" s="771">
        <v>43</v>
      </c>
      <c r="B51" s="773">
        <v>-1035</v>
      </c>
      <c r="C51" s="774">
        <v>970</v>
      </c>
      <c r="D51" s="775">
        <v>96</v>
      </c>
      <c r="E51" s="773">
        <v>-20</v>
      </c>
      <c r="F51" s="773">
        <v>50</v>
      </c>
      <c r="G51" s="47"/>
      <c r="H51" s="776"/>
      <c r="I51" s="776"/>
      <c r="J51" s="776"/>
      <c r="K51" s="776"/>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row>
    <row r="52" spans="1:42" ht="12" customHeight="1" x14ac:dyDescent="0.2">
      <c r="A52" s="771">
        <v>44</v>
      </c>
      <c r="B52" s="773">
        <v>-995</v>
      </c>
      <c r="C52" s="774">
        <v>880</v>
      </c>
      <c r="D52" s="775">
        <v>97</v>
      </c>
      <c r="E52" s="773">
        <v>-5</v>
      </c>
      <c r="F52" s="773">
        <v>20</v>
      </c>
      <c r="G52" s="47"/>
      <c r="H52" s="776"/>
      <c r="I52" s="776"/>
      <c r="J52" s="776"/>
      <c r="K52" s="776"/>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row>
    <row r="53" spans="1:42" ht="12" customHeight="1" x14ac:dyDescent="0.2">
      <c r="A53" s="771">
        <v>45</v>
      </c>
      <c r="B53" s="773">
        <v>-1025</v>
      </c>
      <c r="C53" s="774">
        <v>875</v>
      </c>
      <c r="D53" s="775">
        <v>98</v>
      </c>
      <c r="E53" s="773">
        <v>-5</v>
      </c>
      <c r="F53" s="773">
        <v>20</v>
      </c>
      <c r="G53" s="47"/>
      <c r="H53" s="776"/>
      <c r="I53" s="776"/>
      <c r="J53" s="776"/>
      <c r="K53" s="776"/>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row>
    <row r="54" spans="1:42" ht="12" customHeight="1" x14ac:dyDescent="0.2">
      <c r="A54" s="771">
        <v>46</v>
      </c>
      <c r="B54" s="773">
        <v>-970</v>
      </c>
      <c r="C54" s="774">
        <v>870</v>
      </c>
      <c r="D54" s="775">
        <v>99</v>
      </c>
      <c r="E54" s="773">
        <v>-5</v>
      </c>
      <c r="F54" s="773">
        <v>10</v>
      </c>
      <c r="G54" s="47"/>
      <c r="H54" s="776"/>
      <c r="I54" s="776"/>
      <c r="J54" s="776"/>
      <c r="K54" s="776"/>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row>
    <row r="55" spans="1:42" ht="12" customHeight="1" x14ac:dyDescent="0.2">
      <c r="A55" s="771">
        <v>47</v>
      </c>
      <c r="B55" s="773">
        <v>-890</v>
      </c>
      <c r="C55" s="774">
        <v>880</v>
      </c>
      <c r="D55" s="775">
        <v>100</v>
      </c>
      <c r="E55" s="773">
        <v>0</v>
      </c>
      <c r="F55" s="773">
        <v>5</v>
      </c>
      <c r="G55" s="47"/>
      <c r="H55" s="776"/>
      <c r="I55" s="776"/>
      <c r="J55" s="47"/>
      <c r="K55" s="776"/>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row>
    <row r="56" spans="1:42" ht="12" customHeight="1" x14ac:dyDescent="0.2">
      <c r="A56" s="771">
        <v>48</v>
      </c>
      <c r="B56" s="773">
        <v>-930</v>
      </c>
      <c r="C56" s="774">
        <v>885</v>
      </c>
      <c r="D56" s="775">
        <v>101</v>
      </c>
      <c r="E56" s="773">
        <v>0</v>
      </c>
      <c r="F56" s="773">
        <v>5</v>
      </c>
      <c r="G56" s="47"/>
      <c r="H56" s="776"/>
      <c r="I56" s="776"/>
      <c r="J56" s="777"/>
      <c r="K56" s="776"/>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row>
    <row r="57" spans="1:42" ht="12" customHeight="1" x14ac:dyDescent="0.2">
      <c r="A57" s="771">
        <v>49</v>
      </c>
      <c r="B57" s="773">
        <v>-845</v>
      </c>
      <c r="C57" s="774">
        <v>860</v>
      </c>
      <c r="D57" s="775">
        <v>102</v>
      </c>
      <c r="E57" s="773">
        <v>0</v>
      </c>
      <c r="F57" s="773">
        <v>0</v>
      </c>
      <c r="G57" s="47"/>
      <c r="H57" s="776"/>
      <c r="I57" s="776"/>
      <c r="J57" s="47"/>
      <c r="K57" s="776"/>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row>
    <row r="58" spans="1:42" ht="12" customHeight="1" x14ac:dyDescent="0.2">
      <c r="A58" s="771">
        <v>50</v>
      </c>
      <c r="B58" s="773">
        <v>-900</v>
      </c>
      <c r="C58" s="774">
        <v>855</v>
      </c>
      <c r="D58" s="775">
        <v>103</v>
      </c>
      <c r="E58" s="773">
        <v>0</v>
      </c>
      <c r="F58" s="773">
        <v>0</v>
      </c>
      <c r="G58" s="47"/>
      <c r="H58" s="776"/>
      <c r="I58" s="776"/>
      <c r="J58" s="47"/>
      <c r="K58" s="776"/>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row>
    <row r="59" spans="1:42" ht="12" customHeight="1" x14ac:dyDescent="0.2">
      <c r="A59" s="771">
        <v>51</v>
      </c>
      <c r="B59" s="773">
        <v>-995</v>
      </c>
      <c r="C59" s="774">
        <v>885</v>
      </c>
      <c r="D59" s="775">
        <v>104</v>
      </c>
      <c r="E59" s="773">
        <v>0</v>
      </c>
      <c r="F59" s="773">
        <v>0</v>
      </c>
      <c r="G59" s="47"/>
      <c r="H59" s="776"/>
      <c r="I59" s="776"/>
      <c r="J59" s="47"/>
      <c r="K59" s="776"/>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row>
    <row r="60" spans="1:42" ht="12" customHeight="1" x14ac:dyDescent="0.2">
      <c r="A60" s="771">
        <v>52</v>
      </c>
      <c r="B60" s="773">
        <v>-995</v>
      </c>
      <c r="C60" s="774">
        <v>905</v>
      </c>
      <c r="D60" s="775">
        <v>105</v>
      </c>
      <c r="E60" s="773">
        <v>0</v>
      </c>
      <c r="F60" s="773">
        <v>0</v>
      </c>
      <c r="G60" s="47"/>
      <c r="H60" s="776"/>
      <c r="I60" s="776"/>
      <c r="J60" s="47"/>
      <c r="K60" s="776"/>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row>
    <row r="61" spans="1:42" ht="12" customHeight="1" x14ac:dyDescent="0.2">
      <c r="A61" s="771"/>
      <c r="B61" s="773"/>
      <c r="C61" s="774"/>
      <c r="D61" s="771"/>
      <c r="E61" s="773"/>
      <c r="F61" s="773"/>
      <c r="G61" s="47"/>
      <c r="H61" s="776"/>
      <c r="I61" s="776"/>
      <c r="J61" s="47"/>
      <c r="K61" s="776"/>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row>
    <row r="62" spans="1:42" ht="12" customHeight="1" x14ac:dyDescent="0.2">
      <c r="A62" s="778" t="s">
        <v>28</v>
      </c>
      <c r="B62" s="779">
        <v>72405</v>
      </c>
      <c r="C62" s="779">
        <v>69965</v>
      </c>
      <c r="D62" s="780" t="s">
        <v>29</v>
      </c>
      <c r="E62" s="781"/>
      <c r="F62" s="782">
        <v>142370</v>
      </c>
      <c r="G62" s="47"/>
      <c r="H62" s="777"/>
      <c r="I62" s="776"/>
      <c r="J62" s="776"/>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row>
    <row r="63" spans="1:42" ht="7.9" customHeight="1" x14ac:dyDescent="0.2">
      <c r="A63" s="783"/>
      <c r="B63" s="784"/>
      <c r="C63" s="784"/>
      <c r="D63" s="785"/>
      <c r="E63" s="786"/>
      <c r="F63" s="787"/>
    </row>
    <row r="64" spans="1:42" ht="9" customHeight="1" x14ac:dyDescent="0.2">
      <c r="A64" s="778"/>
      <c r="B64" s="788"/>
      <c r="C64" s="788"/>
      <c r="D64" s="789"/>
      <c r="E64" s="790"/>
      <c r="F64" s="791"/>
    </row>
    <row r="65" spans="1:6" x14ac:dyDescent="0.2">
      <c r="A65" s="619" t="s">
        <v>218</v>
      </c>
      <c r="B65" s="761"/>
      <c r="C65" s="761"/>
      <c r="D65" s="592"/>
      <c r="E65" s="592"/>
      <c r="F65" s="599" t="s">
        <v>233</v>
      </c>
    </row>
    <row r="66" spans="1:6" x14ac:dyDescent="0.2">
      <c r="A66" s="778"/>
      <c r="B66" s="788"/>
      <c r="C66" s="788"/>
      <c r="D66" s="789"/>
      <c r="E66" s="790"/>
      <c r="F66" s="791"/>
    </row>
    <row r="67" spans="1:6" x14ac:dyDescent="0.2">
      <c r="A67" s="778"/>
      <c r="B67" s="788"/>
      <c r="C67" s="788"/>
      <c r="D67" s="789"/>
      <c r="E67" s="790"/>
      <c r="F67" s="791"/>
    </row>
    <row r="68" spans="1:6" x14ac:dyDescent="0.2">
      <c r="A68" s="592"/>
      <c r="B68" s="592"/>
      <c r="C68" s="592"/>
      <c r="D68" s="592"/>
      <c r="E68" s="592"/>
      <c r="F68" s="592"/>
    </row>
    <row r="69" spans="1:6" x14ac:dyDescent="0.2">
      <c r="A69" s="355"/>
      <c r="B69" s="355"/>
      <c r="C69" s="355"/>
      <c r="D69" s="593"/>
      <c r="E69" s="593"/>
      <c r="F69" s="355"/>
    </row>
    <row r="70" spans="1:6" x14ac:dyDescent="0.2">
      <c r="A70" s="355"/>
      <c r="B70" s="355"/>
      <c r="C70" s="355"/>
      <c r="D70" s="593"/>
      <c r="E70" s="593"/>
      <c r="F70" s="355"/>
    </row>
    <row r="71" spans="1:6" x14ac:dyDescent="0.2">
      <c r="A71" s="355"/>
      <c r="B71" s="355"/>
      <c r="C71" s="355"/>
      <c r="D71" s="593"/>
      <c r="E71" s="593"/>
      <c r="F71" s="355"/>
    </row>
    <row r="72" spans="1:6" x14ac:dyDescent="0.2">
      <c r="A72" s="355"/>
      <c r="B72" s="355"/>
      <c r="C72" s="355"/>
      <c r="D72" s="593"/>
      <c r="E72" s="593"/>
      <c r="F72" s="355"/>
    </row>
    <row r="73" spans="1:6" x14ac:dyDescent="0.2">
      <c r="A73" s="355"/>
      <c r="B73" s="355"/>
      <c r="C73" s="355"/>
      <c r="D73" s="593"/>
      <c r="E73" s="593"/>
      <c r="F73" s="355"/>
    </row>
    <row r="74" spans="1:6" x14ac:dyDescent="0.2">
      <c r="A74" s="355"/>
      <c r="B74" s="355"/>
      <c r="C74" s="355"/>
      <c r="D74" s="593"/>
      <c r="E74" s="593"/>
      <c r="F74" s="355"/>
    </row>
    <row r="75" spans="1:6" x14ac:dyDescent="0.2">
      <c r="A75" s="355"/>
      <c r="B75" s="355"/>
      <c r="C75" s="355"/>
      <c r="D75" s="593"/>
      <c r="E75" s="593"/>
      <c r="F75" s="355"/>
    </row>
    <row r="76" spans="1:6" x14ac:dyDescent="0.2">
      <c r="A76" s="355"/>
      <c r="B76" s="355"/>
      <c r="C76" s="355"/>
      <c r="D76" s="593"/>
      <c r="E76" s="593"/>
      <c r="F76" s="355"/>
    </row>
    <row r="77" spans="1:6" x14ac:dyDescent="0.2">
      <c r="A77" s="355"/>
      <c r="B77" s="355"/>
      <c r="C77" s="355"/>
      <c r="D77" s="593"/>
      <c r="E77" s="593"/>
      <c r="F77" s="355"/>
    </row>
    <row r="78" spans="1:6" x14ac:dyDescent="0.2">
      <c r="A78" s="355"/>
      <c r="B78" s="355"/>
      <c r="C78" s="355"/>
      <c r="D78" s="593"/>
      <c r="E78" s="593"/>
      <c r="F78" s="355"/>
    </row>
    <row r="79" spans="1:6" x14ac:dyDescent="0.2">
      <c r="A79" s="355"/>
      <c r="B79" s="355"/>
      <c r="C79" s="355"/>
      <c r="D79" s="593"/>
      <c r="E79" s="593"/>
      <c r="F79" s="355"/>
    </row>
    <row r="80" spans="1:6" x14ac:dyDescent="0.2">
      <c r="A80" s="355"/>
      <c r="B80" s="355"/>
      <c r="C80" s="355"/>
      <c r="D80" s="593"/>
      <c r="E80" s="593"/>
      <c r="F80" s="355"/>
    </row>
    <row r="81" spans="1:6" x14ac:dyDescent="0.2">
      <c r="A81" s="355"/>
      <c r="B81" s="355"/>
      <c r="C81" s="355"/>
      <c r="D81" s="593"/>
      <c r="E81" s="593"/>
      <c r="F81" s="355"/>
    </row>
    <row r="82" spans="1:6" x14ac:dyDescent="0.2">
      <c r="A82" s="355"/>
      <c r="B82" s="355"/>
      <c r="C82" s="355"/>
      <c r="D82" s="593"/>
      <c r="E82" s="593"/>
      <c r="F82" s="355"/>
    </row>
    <row r="83" spans="1:6" x14ac:dyDescent="0.2">
      <c r="A83" s="355"/>
      <c r="B83" s="355"/>
      <c r="C83" s="355"/>
      <c r="D83" s="593"/>
      <c r="E83" s="593"/>
      <c r="F83" s="355"/>
    </row>
    <row r="84" spans="1:6" x14ac:dyDescent="0.2">
      <c r="A84" s="355"/>
      <c r="B84" s="355"/>
      <c r="C84" s="355"/>
      <c r="D84" s="593"/>
      <c r="E84" s="593"/>
      <c r="F84" s="355"/>
    </row>
    <row r="85" spans="1:6" x14ac:dyDescent="0.2">
      <c r="A85" s="355"/>
      <c r="B85" s="355"/>
      <c r="C85" s="355"/>
      <c r="D85" s="593"/>
      <c r="E85" s="593"/>
      <c r="F85" s="355"/>
    </row>
    <row r="86" spans="1:6" x14ac:dyDescent="0.2">
      <c r="A86" s="355"/>
      <c r="B86" s="355"/>
      <c r="C86" s="355"/>
      <c r="D86" s="593"/>
      <c r="E86" s="593"/>
      <c r="F86" s="355"/>
    </row>
    <row r="87" spans="1:6" x14ac:dyDescent="0.2">
      <c r="A87" s="355"/>
      <c r="B87" s="355"/>
      <c r="C87" s="355"/>
      <c r="D87" s="593"/>
      <c r="E87" s="593"/>
      <c r="F87" s="355"/>
    </row>
    <row r="88" spans="1:6" x14ac:dyDescent="0.2">
      <c r="A88" s="355"/>
      <c r="B88" s="355"/>
      <c r="C88" s="355"/>
      <c r="D88" s="593"/>
      <c r="E88" s="593"/>
      <c r="F88" s="355"/>
    </row>
    <row r="89" spans="1:6" x14ac:dyDescent="0.2">
      <c r="A89" s="355"/>
      <c r="B89" s="355"/>
      <c r="C89" s="355"/>
      <c r="D89" s="593"/>
      <c r="E89" s="593"/>
      <c r="F89" s="355"/>
    </row>
    <row r="90" spans="1:6" x14ac:dyDescent="0.2">
      <c r="A90" s="355"/>
      <c r="B90" s="355"/>
      <c r="C90" s="355"/>
      <c r="D90" s="593"/>
      <c r="E90" s="593"/>
      <c r="F90" s="355"/>
    </row>
    <row r="91" spans="1:6" x14ac:dyDescent="0.2">
      <c r="A91" s="355"/>
      <c r="B91" s="355"/>
      <c r="C91" s="355"/>
      <c r="D91" s="593"/>
      <c r="E91" s="593"/>
      <c r="F91" s="355"/>
    </row>
    <row r="92" spans="1:6" x14ac:dyDescent="0.2">
      <c r="A92" s="355"/>
      <c r="B92" s="355"/>
      <c r="C92" s="355"/>
      <c r="D92" s="593"/>
      <c r="E92" s="593"/>
      <c r="F92" s="355"/>
    </row>
    <row r="93" spans="1:6" x14ac:dyDescent="0.2">
      <c r="A93" s="355"/>
      <c r="B93" s="355"/>
      <c r="C93" s="355"/>
      <c r="D93" s="593"/>
      <c r="E93" s="593"/>
      <c r="F93" s="355"/>
    </row>
    <row r="94" spans="1:6" x14ac:dyDescent="0.2">
      <c r="A94" s="355"/>
      <c r="B94" s="355"/>
      <c r="C94" s="355"/>
      <c r="D94" s="593"/>
      <c r="E94" s="593"/>
      <c r="F94" s="355"/>
    </row>
    <row r="95" spans="1:6" x14ac:dyDescent="0.2">
      <c r="A95" s="355"/>
      <c r="B95" s="355"/>
      <c r="C95" s="355"/>
      <c r="D95" s="593"/>
      <c r="E95" s="593"/>
      <c r="F95" s="355"/>
    </row>
    <row r="96" spans="1:6" x14ac:dyDescent="0.2">
      <c r="A96" s="355"/>
      <c r="B96" s="355"/>
      <c r="C96" s="355"/>
      <c r="D96" s="593"/>
      <c r="E96" s="593"/>
      <c r="F96" s="355"/>
    </row>
    <row r="97" spans="1:6" x14ac:dyDescent="0.2">
      <c r="A97" s="355"/>
      <c r="B97" s="355"/>
      <c r="C97" s="355"/>
      <c r="D97" s="593"/>
      <c r="E97" s="593"/>
      <c r="F97" s="355"/>
    </row>
    <row r="98" spans="1:6" x14ac:dyDescent="0.2">
      <c r="A98" s="355"/>
      <c r="B98" s="355"/>
      <c r="C98" s="355"/>
      <c r="D98" s="593"/>
      <c r="E98" s="593"/>
      <c r="F98" s="355"/>
    </row>
    <row r="99" spans="1:6" x14ac:dyDescent="0.2">
      <c r="A99" s="355"/>
      <c r="B99" s="355"/>
      <c r="C99" s="355"/>
      <c r="D99" s="593"/>
      <c r="E99" s="593"/>
      <c r="F99" s="355"/>
    </row>
    <row r="100" spans="1:6" x14ac:dyDescent="0.2">
      <c r="A100" s="355"/>
      <c r="B100" s="355"/>
      <c r="C100" s="355"/>
      <c r="D100" s="593"/>
      <c r="E100" s="593"/>
      <c r="F100" s="355"/>
    </row>
    <row r="101" spans="1:6" x14ac:dyDescent="0.2">
      <c r="A101" s="355"/>
      <c r="B101" s="355"/>
      <c r="C101" s="355"/>
      <c r="D101" s="593"/>
      <c r="E101" s="593"/>
      <c r="F101" s="355"/>
    </row>
    <row r="102" spans="1:6" x14ac:dyDescent="0.2">
      <c r="A102" s="355"/>
      <c r="B102" s="355"/>
      <c r="C102" s="355"/>
      <c r="D102" s="593"/>
      <c r="E102" s="593"/>
      <c r="F102" s="355"/>
    </row>
    <row r="103" spans="1:6" x14ac:dyDescent="0.2">
      <c r="A103" s="355"/>
      <c r="B103" s="355"/>
      <c r="C103" s="355"/>
      <c r="D103" s="593"/>
      <c r="E103" s="593"/>
      <c r="F103" s="355"/>
    </row>
    <row r="104" spans="1:6" x14ac:dyDescent="0.2">
      <c r="A104" s="355"/>
      <c r="B104" s="355"/>
      <c r="C104" s="355"/>
      <c r="D104" s="593"/>
      <c r="E104" s="593"/>
      <c r="F104" s="355"/>
    </row>
    <row r="105" spans="1:6" x14ac:dyDescent="0.2">
      <c r="A105" s="355"/>
      <c r="B105" s="355"/>
      <c r="C105" s="355"/>
      <c r="D105" s="593"/>
      <c r="E105" s="593"/>
      <c r="F105" s="355"/>
    </row>
    <row r="106" spans="1:6" x14ac:dyDescent="0.2">
      <c r="A106" s="355"/>
      <c r="B106" s="355"/>
      <c r="C106" s="355"/>
      <c r="D106" s="593"/>
      <c r="E106" s="593"/>
      <c r="F106" s="355"/>
    </row>
    <row r="107" spans="1:6" x14ac:dyDescent="0.2">
      <c r="A107" s="355"/>
      <c r="B107" s="355"/>
      <c r="C107" s="355"/>
      <c r="D107" s="593"/>
      <c r="E107" s="593"/>
      <c r="F107" s="355"/>
    </row>
    <row r="108" spans="1:6" x14ac:dyDescent="0.2">
      <c r="A108" s="355"/>
      <c r="B108" s="355"/>
      <c r="C108" s="355"/>
      <c r="D108" s="593"/>
      <c r="E108" s="593"/>
      <c r="F108" s="355"/>
    </row>
    <row r="109" spans="1:6" x14ac:dyDescent="0.2">
      <c r="A109" s="355"/>
      <c r="B109" s="355"/>
      <c r="C109" s="355"/>
      <c r="D109" s="593"/>
      <c r="E109" s="593"/>
      <c r="F109" s="355"/>
    </row>
    <row r="110" spans="1:6" x14ac:dyDescent="0.2">
      <c r="A110" s="355"/>
      <c r="B110" s="355"/>
      <c r="C110" s="355"/>
      <c r="D110" s="593"/>
      <c r="E110" s="593"/>
      <c r="F110" s="355"/>
    </row>
    <row r="111" spans="1:6" x14ac:dyDescent="0.2">
      <c r="A111" s="355"/>
      <c r="B111" s="355"/>
      <c r="C111" s="355"/>
      <c r="D111" s="593"/>
      <c r="E111" s="593"/>
      <c r="F111" s="355"/>
    </row>
    <row r="112" spans="1:6" x14ac:dyDescent="0.2">
      <c r="A112" s="355"/>
      <c r="B112" s="355"/>
      <c r="C112" s="355"/>
      <c r="D112" s="593"/>
      <c r="E112" s="593"/>
      <c r="F112" s="355"/>
    </row>
    <row r="113" spans="1:6" x14ac:dyDescent="0.2">
      <c r="A113" s="355"/>
      <c r="B113" s="355"/>
      <c r="C113" s="355"/>
      <c r="D113" s="593"/>
      <c r="E113" s="593"/>
      <c r="F113" s="355"/>
    </row>
    <row r="114" spans="1:6" x14ac:dyDescent="0.2">
      <c r="A114" s="355"/>
      <c r="B114" s="355"/>
      <c r="C114" s="355"/>
      <c r="D114" s="593"/>
      <c r="E114" s="593"/>
      <c r="F114" s="355"/>
    </row>
    <row r="115" spans="1:6" x14ac:dyDescent="0.2">
      <c r="A115" s="355"/>
      <c r="B115" s="355"/>
      <c r="C115" s="355"/>
      <c r="D115" s="593"/>
      <c r="E115" s="593"/>
      <c r="F115" s="355"/>
    </row>
    <row r="116" spans="1:6" x14ac:dyDescent="0.2">
      <c r="A116" s="355"/>
      <c r="B116" s="355"/>
      <c r="C116" s="355"/>
      <c r="D116" s="593"/>
      <c r="E116" s="593"/>
      <c r="F116" s="593"/>
    </row>
    <row r="117" spans="1:6" x14ac:dyDescent="0.2">
      <c r="A117" s="355"/>
      <c r="B117" s="355"/>
      <c r="C117" s="355"/>
      <c r="D117" s="593"/>
      <c r="E117" s="593"/>
      <c r="F117" s="593"/>
    </row>
    <row r="118" spans="1:6" x14ac:dyDescent="0.2">
      <c r="A118" s="355"/>
      <c r="B118" s="355"/>
      <c r="C118" s="355"/>
      <c r="D118" s="593"/>
      <c r="E118" s="593"/>
      <c r="F118" s="593"/>
    </row>
    <row r="119" spans="1:6" x14ac:dyDescent="0.2">
      <c r="A119" s="355"/>
      <c r="B119" s="792"/>
      <c r="C119" s="792"/>
      <c r="D119" s="593"/>
      <c r="E119" s="593"/>
      <c r="F119" s="593"/>
    </row>
    <row r="120" spans="1:6" x14ac:dyDescent="0.2">
      <c r="A120" s="792"/>
      <c r="B120" s="792"/>
      <c r="C120" s="792"/>
      <c r="D120" s="593"/>
      <c r="E120" s="593"/>
      <c r="F120" s="593"/>
    </row>
    <row r="121" spans="1:6" x14ac:dyDescent="0.2">
      <c r="A121" s="792"/>
      <c r="B121" s="792"/>
      <c r="C121" s="792"/>
      <c r="D121" s="593"/>
      <c r="E121" s="593"/>
      <c r="F121" s="593"/>
    </row>
    <row r="122" spans="1:6" x14ac:dyDescent="0.2">
      <c r="A122" s="792"/>
      <c r="B122" s="792"/>
      <c r="C122" s="792"/>
      <c r="D122" s="593"/>
      <c r="E122" s="593"/>
      <c r="F122" s="593"/>
    </row>
    <row r="123" spans="1:6" x14ac:dyDescent="0.2">
      <c r="A123" s="792"/>
      <c r="B123" s="792"/>
      <c r="C123" s="792"/>
      <c r="D123" s="593"/>
      <c r="E123" s="593"/>
      <c r="F123" s="593"/>
    </row>
    <row r="124" spans="1:6" x14ac:dyDescent="0.2">
      <c r="A124" s="792"/>
      <c r="B124" s="792"/>
      <c r="C124" s="792"/>
      <c r="D124" s="593"/>
      <c r="E124" s="593"/>
      <c r="F124" s="793"/>
    </row>
    <row r="125" spans="1:6" x14ac:dyDescent="0.2">
      <c r="A125" s="792"/>
      <c r="B125" s="792"/>
      <c r="C125" s="792"/>
      <c r="D125" s="593"/>
      <c r="E125" s="593"/>
      <c r="F125" s="599" t="s">
        <v>236</v>
      </c>
    </row>
    <row r="126" spans="1:6" x14ac:dyDescent="0.2">
      <c r="A126" s="792"/>
      <c r="B126" s="792"/>
      <c r="C126" s="792"/>
      <c r="D126" s="593"/>
      <c r="E126" s="593"/>
      <c r="F126" s="593"/>
    </row>
    <row r="127" spans="1:6" x14ac:dyDescent="0.2">
      <c r="A127" s="792"/>
      <c r="B127" s="792"/>
      <c r="C127" s="792"/>
      <c r="D127" s="593"/>
      <c r="E127" s="593"/>
    </row>
    <row r="128" spans="1:6" x14ac:dyDescent="0.2">
      <c r="A128" s="792"/>
      <c r="B128" s="792"/>
      <c r="C128" s="792"/>
      <c r="D128" s="593"/>
      <c r="E128" s="593"/>
      <c r="F128" s="593"/>
    </row>
  </sheetData>
  <hyperlinks>
    <hyperlink ref="F2" location="INHALT!A1" display="INHALT!A1" xr:uid="{C52D07AE-26A7-4014-98A3-D594C643ABA6}"/>
  </hyperlinks>
  <printOptions horizontalCentered="1" gridLines="1"/>
  <pageMargins left="0.59055118110236227" right="0.39370078740157483" top="0.59055118110236227" bottom="0.59055118110236227" header="0.51181102362204722" footer="0.39370078740157483"/>
  <pageSetup paperSize="9" firstPageNumber="20" orientation="portrait" useFirstPageNumber="1" r:id="rId1"/>
  <headerFooter alignWithMargins="0">
    <oddFooter>&amp;CSeite &amp;P</oddFooter>
  </headerFooter>
  <colBreaks count="1" manualBreakCount="1">
    <brk id="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U110"/>
  <sheetViews>
    <sheetView zoomScaleNormal="100" zoomScaleSheetLayoutView="55" workbookViewId="0">
      <pane xSplit="1" ySplit="5" topLeftCell="B6" activePane="bottomRight" state="frozen"/>
      <selection activeCell="A80" sqref="A80:XFD80"/>
      <selection pane="topRight" activeCell="A80" sqref="A80:XFD80"/>
      <selection pane="bottomLeft" activeCell="A80" sqref="A80:XFD80"/>
      <selection pane="bottomRight" activeCell="S4" sqref="S4"/>
    </sheetView>
  </sheetViews>
  <sheetFormatPr baseColWidth="10" defaultColWidth="11.42578125" defaultRowHeight="12.75" x14ac:dyDescent="0.2"/>
  <cols>
    <col min="1" max="1" width="5.7109375" style="35" customWidth="1"/>
    <col min="2" max="2" width="25.42578125" style="35" bestFit="1" customWidth="1"/>
    <col min="3" max="3" width="10" style="35" customWidth="1"/>
    <col min="4" max="4" width="11.28515625" style="35" customWidth="1"/>
    <col min="5" max="5" width="12.5703125" style="36" customWidth="1"/>
    <col min="6" max="6" width="10.5703125" style="35" bestFit="1" customWidth="1"/>
    <col min="7" max="7" width="14.42578125" style="36" customWidth="1"/>
    <col min="8" max="8" width="9.85546875" style="33" customWidth="1"/>
    <col min="9" max="9" width="11.5703125" style="33" customWidth="1"/>
    <col min="10" max="10" width="10.7109375" style="33" customWidth="1"/>
    <col min="11" max="11" width="10.42578125" style="33" customWidth="1"/>
    <col min="12" max="12" width="13" style="33" customWidth="1"/>
    <col min="13" max="13" width="11.42578125" style="33"/>
    <col min="14" max="14" width="12.28515625" style="33" customWidth="1"/>
    <col min="15" max="15" width="10.7109375" style="33" customWidth="1"/>
    <col min="16" max="16" width="10.5703125" style="33" customWidth="1"/>
    <col min="17" max="17" width="13.140625" style="33" customWidth="1"/>
    <col min="18" max="18" width="10.140625" style="33" bestFit="1" customWidth="1"/>
    <col min="19" max="19" width="12.28515625" style="33" customWidth="1"/>
    <col min="20" max="20" width="10.5703125" style="33" customWidth="1"/>
    <col min="21" max="21" width="5.42578125" customWidth="1"/>
    <col min="22" max="16384" width="11.42578125" style="33"/>
  </cols>
  <sheetData>
    <row r="1" spans="1:21" ht="9" customHeight="1" x14ac:dyDescent="0.2">
      <c r="A1" s="193"/>
      <c r="B1" s="193"/>
      <c r="C1" s="193"/>
      <c r="D1" s="193"/>
      <c r="E1" s="194"/>
      <c r="F1" s="193"/>
      <c r="G1" s="194"/>
      <c r="H1" s="942"/>
      <c r="I1" s="942"/>
      <c r="J1" s="942"/>
      <c r="K1" s="942"/>
      <c r="L1" s="942"/>
      <c r="M1" s="942"/>
      <c r="N1" s="942"/>
      <c r="O1" s="942"/>
      <c r="P1" s="942"/>
      <c r="Q1" s="942"/>
      <c r="R1" s="942"/>
      <c r="S1" s="942"/>
      <c r="T1" s="942"/>
    </row>
    <row r="2" spans="1:21" ht="15.75" x14ac:dyDescent="0.25">
      <c r="A2" s="195" t="s">
        <v>509</v>
      </c>
      <c r="B2" s="196"/>
      <c r="D2" s="198"/>
      <c r="E2" s="962" t="s">
        <v>431</v>
      </c>
      <c r="F2" s="198"/>
      <c r="G2" s="199"/>
      <c r="I2" s="942"/>
      <c r="J2" s="1045" t="s">
        <v>476</v>
      </c>
      <c r="K2" s="962" t="s">
        <v>431</v>
      </c>
      <c r="L2" s="942"/>
      <c r="M2" s="942"/>
      <c r="N2" s="942"/>
      <c r="O2" s="942"/>
      <c r="P2" s="942"/>
      <c r="Q2" s="942"/>
      <c r="R2" s="942"/>
      <c r="S2" s="942"/>
      <c r="T2" s="1045" t="s">
        <v>476</v>
      </c>
    </row>
    <row r="3" spans="1:21" ht="8.4499999999999993" customHeight="1" x14ac:dyDescent="0.25">
      <c r="A3" s="200"/>
      <c r="B3" s="196"/>
      <c r="C3" s="197"/>
      <c r="D3" s="198"/>
      <c r="E3" s="199"/>
      <c r="F3" s="198"/>
      <c r="G3" s="199"/>
      <c r="H3" s="942"/>
      <c r="I3" s="942"/>
      <c r="J3" s="942"/>
      <c r="K3" s="942"/>
      <c r="L3" s="942"/>
      <c r="M3" s="942"/>
      <c r="N3" s="942"/>
      <c r="O3" s="942"/>
      <c r="P3" s="942"/>
      <c r="Q3" s="942"/>
      <c r="R3" s="942"/>
      <c r="S3" s="942"/>
      <c r="T3" s="942"/>
    </row>
    <row r="4" spans="1:21" ht="57.75" customHeight="1" x14ac:dyDescent="0.2">
      <c r="A4" s="170" t="s">
        <v>100</v>
      </c>
      <c r="B4" s="170" t="s">
        <v>15</v>
      </c>
      <c r="C4" s="201" t="s">
        <v>420</v>
      </c>
      <c r="D4" s="926" t="s">
        <v>437</v>
      </c>
      <c r="E4" s="926" t="s">
        <v>239</v>
      </c>
      <c r="F4" s="926" t="s">
        <v>421</v>
      </c>
      <c r="G4" s="927" t="s">
        <v>436</v>
      </c>
      <c r="H4" s="926" t="s">
        <v>425</v>
      </c>
      <c r="I4" s="926" t="s">
        <v>426</v>
      </c>
      <c r="J4" s="926" t="s">
        <v>435</v>
      </c>
      <c r="K4" s="926" t="s">
        <v>432</v>
      </c>
      <c r="L4" s="927" t="s">
        <v>417</v>
      </c>
      <c r="M4" s="926" t="s">
        <v>418</v>
      </c>
      <c r="N4" s="926" t="s">
        <v>419</v>
      </c>
      <c r="O4" s="926" t="s">
        <v>433</v>
      </c>
      <c r="P4" s="926" t="s">
        <v>427</v>
      </c>
      <c r="Q4" s="927" t="s">
        <v>428</v>
      </c>
      <c r="R4" s="926" t="s">
        <v>429</v>
      </c>
      <c r="S4" s="926" t="s">
        <v>430</v>
      </c>
      <c r="T4" s="926" t="s">
        <v>434</v>
      </c>
      <c r="U4" s="170" t="s">
        <v>100</v>
      </c>
    </row>
    <row r="5" spans="1:21" ht="24" x14ac:dyDescent="0.2">
      <c r="A5" s="202"/>
      <c r="B5" s="202"/>
      <c r="C5" s="930" t="s">
        <v>237</v>
      </c>
      <c r="D5" s="930" t="s">
        <v>223</v>
      </c>
      <c r="E5" s="930" t="s">
        <v>238</v>
      </c>
      <c r="F5" s="930" t="s">
        <v>237</v>
      </c>
      <c r="G5" s="930" t="s">
        <v>237</v>
      </c>
      <c r="H5" s="930" t="s">
        <v>237</v>
      </c>
      <c r="I5" s="930" t="s">
        <v>237</v>
      </c>
      <c r="J5" s="930" t="s">
        <v>237</v>
      </c>
      <c r="K5" s="955" t="s">
        <v>424</v>
      </c>
      <c r="L5" s="955" t="s">
        <v>424</v>
      </c>
      <c r="M5" s="955" t="s">
        <v>424</v>
      </c>
      <c r="N5" s="955" t="s">
        <v>424</v>
      </c>
      <c r="O5" s="955" t="s">
        <v>424</v>
      </c>
      <c r="P5" s="931" t="s">
        <v>423</v>
      </c>
      <c r="Q5" s="931" t="s">
        <v>423</v>
      </c>
      <c r="R5" s="931" t="s">
        <v>423</v>
      </c>
      <c r="S5" s="931" t="s">
        <v>423</v>
      </c>
      <c r="T5" s="931" t="s">
        <v>423</v>
      </c>
      <c r="U5" s="988"/>
    </row>
    <row r="6" spans="1:21" ht="7.5" customHeight="1" x14ac:dyDescent="0.2">
      <c r="A6" s="203"/>
      <c r="B6" s="203"/>
      <c r="C6" s="203"/>
      <c r="D6" s="204"/>
      <c r="E6" s="203"/>
      <c r="F6" s="204"/>
      <c r="G6" s="203"/>
      <c r="H6" s="942"/>
      <c r="I6" s="942"/>
      <c r="J6" s="942"/>
      <c r="K6" s="942"/>
      <c r="L6" s="942"/>
      <c r="M6" s="942"/>
      <c r="N6" s="942"/>
      <c r="O6" s="942"/>
      <c r="P6" s="942"/>
      <c r="Q6" s="942"/>
      <c r="R6" s="942"/>
      <c r="S6" s="942"/>
      <c r="T6" s="942"/>
      <c r="U6" s="203"/>
    </row>
    <row r="7" spans="1:21" ht="13.15" customHeight="1" x14ac:dyDescent="0.2">
      <c r="A7" s="60">
        <v>10</v>
      </c>
      <c r="B7" s="760" t="s">
        <v>37</v>
      </c>
      <c r="C7" s="960">
        <v>77.23153098372326</v>
      </c>
      <c r="D7" s="758">
        <v>584</v>
      </c>
      <c r="E7" s="845">
        <v>756.16784046800717</v>
      </c>
      <c r="F7" s="205">
        <v>57.686337727263954</v>
      </c>
      <c r="G7" s="928">
        <v>40.116797297258131</v>
      </c>
      <c r="H7" s="928">
        <v>8.2240717615669681</v>
      </c>
      <c r="I7" s="928">
        <v>1.8407694654717515</v>
      </c>
      <c r="J7" s="941">
        <v>9.4803520294205992</v>
      </c>
      <c r="K7" s="1135">
        <v>74.692728465296767</v>
      </c>
      <c r="L7" s="1135">
        <v>51.943547908836422</v>
      </c>
      <c r="M7" s="1135">
        <v>10.648593465407558</v>
      </c>
      <c r="N7" s="1135">
        <v>2.3834429306596272</v>
      </c>
      <c r="O7" s="1136">
        <v>12.275235138636068</v>
      </c>
      <c r="P7" s="943">
        <v>987.77975560383481</v>
      </c>
      <c r="Q7" s="943">
        <v>686.93146056948854</v>
      </c>
      <c r="R7" s="943">
        <v>140.82314660217412</v>
      </c>
      <c r="S7" s="943">
        <v>31.520025093694372</v>
      </c>
      <c r="T7" s="943">
        <v>162.33479502432533</v>
      </c>
      <c r="U7" s="139">
        <v>10</v>
      </c>
    </row>
    <row r="8" spans="1:21" ht="13.15" customHeight="1" x14ac:dyDescent="0.2">
      <c r="A8" s="60">
        <v>11</v>
      </c>
      <c r="B8" s="760" t="s">
        <v>38</v>
      </c>
      <c r="C8" s="960">
        <v>54.182636098424048</v>
      </c>
      <c r="D8" s="758">
        <v>1285</v>
      </c>
      <c r="E8" s="845">
        <v>2371.6084940307569</v>
      </c>
      <c r="F8" s="205">
        <v>44.794835961577142</v>
      </c>
      <c r="G8" s="928">
        <v>17.828726740003649</v>
      </c>
      <c r="H8" s="928">
        <v>8.8825068518470047</v>
      </c>
      <c r="I8" s="928">
        <v>0.3498923650003814</v>
      </c>
      <c r="J8" s="941">
        <v>0.15540091999952299</v>
      </c>
      <c r="K8" s="1135">
        <v>82.673784790031732</v>
      </c>
      <c r="L8" s="1135">
        <v>32.904871419724472</v>
      </c>
      <c r="M8" s="1135">
        <v>16.393641010215376</v>
      </c>
      <c r="N8" s="1135">
        <v>0.6457647508415677</v>
      </c>
      <c r="O8" s="1136">
        <v>0.28680944891133298</v>
      </c>
      <c r="P8" s="943">
        <v>348.5979452262813</v>
      </c>
      <c r="Q8" s="943">
        <v>138.74495517512565</v>
      </c>
      <c r="R8" s="943">
        <v>69.124566940443614</v>
      </c>
      <c r="S8" s="943">
        <v>2.7228977821041354</v>
      </c>
      <c r="T8" s="943">
        <v>1.2093456809301399</v>
      </c>
      <c r="U8" s="139">
        <v>11</v>
      </c>
    </row>
    <row r="9" spans="1:21" ht="13.15" customHeight="1" x14ac:dyDescent="0.2">
      <c r="A9" s="60">
        <v>12</v>
      </c>
      <c r="B9" s="760" t="s">
        <v>90</v>
      </c>
      <c r="C9" s="960">
        <v>66.269037603862529</v>
      </c>
      <c r="D9" s="758">
        <v>2442</v>
      </c>
      <c r="E9" s="845">
        <v>3684.9788201204638</v>
      </c>
      <c r="F9" s="205">
        <v>48.225248844999918</v>
      </c>
      <c r="G9" s="928">
        <v>21.203955695007672</v>
      </c>
      <c r="H9" s="928">
        <v>17.672436363862886</v>
      </c>
      <c r="I9" s="928">
        <v>0.36000476499977146</v>
      </c>
      <c r="J9" s="941">
        <v>1.13476299999439E-2</v>
      </c>
      <c r="K9" s="1135">
        <v>72.771916703056334</v>
      </c>
      <c r="L9" s="1135">
        <v>31.996776264895971</v>
      </c>
      <c r="M9" s="1135">
        <v>26.667712408174214</v>
      </c>
      <c r="N9" s="1135">
        <v>0.5432473112885351</v>
      </c>
      <c r="O9" s="1136">
        <v>1.7123577480899613E-2</v>
      </c>
      <c r="P9" s="943">
        <v>197.48259150286617</v>
      </c>
      <c r="Q9" s="943">
        <v>86.830285401341811</v>
      </c>
      <c r="R9" s="943">
        <v>72.368699278717799</v>
      </c>
      <c r="S9" s="943">
        <v>1.4742209868950511</v>
      </c>
      <c r="T9" s="943">
        <v>4.6468591318361584E-2</v>
      </c>
      <c r="U9" s="139">
        <v>12</v>
      </c>
    </row>
    <row r="10" spans="1:21" ht="13.15" customHeight="1" x14ac:dyDescent="0.2">
      <c r="A10" s="60">
        <v>13</v>
      </c>
      <c r="B10" s="760" t="s">
        <v>39</v>
      </c>
      <c r="C10" s="960">
        <v>41.664372658776507</v>
      </c>
      <c r="D10" s="758">
        <v>358</v>
      </c>
      <c r="E10" s="845">
        <v>859.24730688243812</v>
      </c>
      <c r="F10" s="205">
        <v>23.285208609990583</v>
      </c>
      <c r="G10" s="928">
        <v>2.3820599549928989</v>
      </c>
      <c r="H10" s="928">
        <v>10.21779868064452</v>
      </c>
      <c r="I10" s="928">
        <v>3.4490637337147652</v>
      </c>
      <c r="J10" s="941">
        <v>4.7123016344266508</v>
      </c>
      <c r="K10" s="1135">
        <v>55.887577621033991</v>
      </c>
      <c r="L10" s="1135">
        <v>5.7172586624585193</v>
      </c>
      <c r="M10" s="1135">
        <v>24.52406703522551</v>
      </c>
      <c r="N10" s="1135">
        <v>8.278208727542733</v>
      </c>
      <c r="O10" s="1136">
        <v>11.310146616197796</v>
      </c>
      <c r="P10" s="943">
        <v>650.42482150811691</v>
      </c>
      <c r="Q10" s="943">
        <v>66.537987569634055</v>
      </c>
      <c r="R10" s="943">
        <v>285.41337096772401</v>
      </c>
      <c r="S10" s="943">
        <v>96.342562394267176</v>
      </c>
      <c r="T10" s="943">
        <v>131.62853727448746</v>
      </c>
      <c r="U10" s="139">
        <v>13</v>
      </c>
    </row>
    <row r="11" spans="1:21" ht="13.15" customHeight="1" x14ac:dyDescent="0.2">
      <c r="A11" s="60">
        <v>14</v>
      </c>
      <c r="B11" s="760" t="s">
        <v>40</v>
      </c>
      <c r="C11" s="960">
        <v>57.374309151323587</v>
      </c>
      <c r="D11" s="758">
        <v>2692</v>
      </c>
      <c r="E11" s="845">
        <v>4691.99549383663</v>
      </c>
      <c r="F11" s="205">
        <v>37.719311482170625</v>
      </c>
      <c r="G11" s="928">
        <v>17.943213333752901</v>
      </c>
      <c r="H11" s="928">
        <v>12.896335044610639</v>
      </c>
      <c r="I11" s="928">
        <v>0.94763283458419578</v>
      </c>
      <c r="J11" s="941">
        <v>5.8110297899581544</v>
      </c>
      <c r="K11" s="1135">
        <v>65.742510960239542</v>
      </c>
      <c r="L11" s="1135">
        <v>31.273951005541583</v>
      </c>
      <c r="M11" s="1135">
        <v>22.477543059554435</v>
      </c>
      <c r="N11" s="1135">
        <v>1.6516675295990637</v>
      </c>
      <c r="O11" s="1136">
        <v>10.128278450607013</v>
      </c>
      <c r="P11" s="943">
        <v>140.11631308384332</v>
      </c>
      <c r="Q11" s="943">
        <v>66.653838535486258</v>
      </c>
      <c r="R11" s="943">
        <v>47.906148011183653</v>
      </c>
      <c r="S11" s="943">
        <v>3.5201814063305932</v>
      </c>
      <c r="T11" s="943">
        <v>21.586291938923306</v>
      </c>
      <c r="U11" s="139">
        <v>14</v>
      </c>
    </row>
    <row r="12" spans="1:21" ht="13.15" customHeight="1" x14ac:dyDescent="0.2">
      <c r="A12" s="60">
        <v>15</v>
      </c>
      <c r="B12" s="760" t="s">
        <v>41</v>
      </c>
      <c r="C12" s="960">
        <v>553.64529284940966</v>
      </c>
      <c r="D12" s="758">
        <v>1206</v>
      </c>
      <c r="E12" s="845">
        <v>217.82899910394966</v>
      </c>
      <c r="F12" s="205">
        <v>97.435338394475224</v>
      </c>
      <c r="G12" s="928">
        <v>59.029862880822861</v>
      </c>
      <c r="H12" s="928">
        <v>29.618598990254398</v>
      </c>
      <c r="I12" s="928">
        <v>314.02545730505483</v>
      </c>
      <c r="J12" s="941">
        <v>112.56589815962516</v>
      </c>
      <c r="K12" s="1135">
        <v>17.598874162374109</v>
      </c>
      <c r="L12" s="1135">
        <v>10.662036441602847</v>
      </c>
      <c r="M12" s="1135">
        <v>5.3497427636056134</v>
      </c>
      <c r="N12" s="1135">
        <v>56.719611159137784</v>
      </c>
      <c r="O12" s="1136">
        <v>20.331771914882484</v>
      </c>
      <c r="P12" s="943">
        <v>807.92154555949605</v>
      </c>
      <c r="Q12" s="943">
        <v>489.46818309140019</v>
      </c>
      <c r="R12" s="943">
        <v>245.59368980310444</v>
      </c>
      <c r="S12" s="943">
        <v>2603.8595133089125</v>
      </c>
      <c r="T12" s="943">
        <v>933.38224012956198</v>
      </c>
      <c r="U12" s="139">
        <v>15</v>
      </c>
    </row>
    <row r="13" spans="1:21" ht="13.15" customHeight="1" x14ac:dyDescent="0.2">
      <c r="A13" s="60">
        <v>16</v>
      </c>
      <c r="B13" s="760" t="s">
        <v>99</v>
      </c>
      <c r="C13" s="960">
        <v>143.82398746520047</v>
      </c>
      <c r="D13" s="758">
        <v>2867</v>
      </c>
      <c r="E13" s="845">
        <v>1993.4087842570052</v>
      </c>
      <c r="F13" s="205">
        <v>99.117985619594748</v>
      </c>
      <c r="G13" s="928">
        <v>34.794380604392579</v>
      </c>
      <c r="H13" s="928">
        <v>19.425014592931014</v>
      </c>
      <c r="I13" s="928">
        <v>22.924713212892005</v>
      </c>
      <c r="J13" s="941">
        <v>2.3562740397826087</v>
      </c>
      <c r="K13" s="1135">
        <v>68.916171333086737</v>
      </c>
      <c r="L13" s="1135">
        <v>24.192334823710404</v>
      </c>
      <c r="M13" s="1135">
        <v>13.506102101105405</v>
      </c>
      <c r="N13" s="1135">
        <v>15.939422635211562</v>
      </c>
      <c r="O13" s="1136">
        <v>1.6383039305962304</v>
      </c>
      <c r="P13" s="943">
        <v>345.72021492708319</v>
      </c>
      <c r="Q13" s="943">
        <v>121.36163447643035</v>
      </c>
      <c r="R13" s="943">
        <v>67.753800463658933</v>
      </c>
      <c r="S13" s="943">
        <v>79.960632064499492</v>
      </c>
      <c r="T13" s="943">
        <v>8.2186049521541982</v>
      </c>
      <c r="U13" s="139">
        <v>16</v>
      </c>
    </row>
    <row r="14" spans="1:21" ht="13.15" customHeight="1" x14ac:dyDescent="0.2">
      <c r="A14" s="60">
        <v>17</v>
      </c>
      <c r="B14" s="760" t="s">
        <v>42</v>
      </c>
      <c r="C14" s="960">
        <v>57.701406982881416</v>
      </c>
      <c r="D14" s="758">
        <v>3684</v>
      </c>
      <c r="E14" s="845">
        <v>6384.5930153712752</v>
      </c>
      <c r="F14" s="205">
        <v>44.451708085000909</v>
      </c>
      <c r="G14" s="928">
        <v>2.4180655249989793</v>
      </c>
      <c r="H14" s="928">
        <v>9.6131414728816456</v>
      </c>
      <c r="I14" s="928">
        <v>3.6365574249988741</v>
      </c>
      <c r="J14" s="941"/>
      <c r="K14" s="1135">
        <v>77.037476916617706</v>
      </c>
      <c r="L14" s="1135">
        <v>4.1906526225891856</v>
      </c>
      <c r="M14" s="1135">
        <v>16.66015089672532</v>
      </c>
      <c r="N14" s="1135">
        <v>6.3023721866569931</v>
      </c>
      <c r="O14" s="1136">
        <v>0</v>
      </c>
      <c r="P14" s="943">
        <v>120.66153117535535</v>
      </c>
      <c r="Q14" s="943">
        <v>6.5636957790417458</v>
      </c>
      <c r="R14" s="943">
        <v>26.094303672317171</v>
      </c>
      <c r="S14" s="943">
        <v>9.8712199375648044</v>
      </c>
      <c r="T14" s="943">
        <v>0</v>
      </c>
      <c r="U14" s="139">
        <v>17</v>
      </c>
    </row>
    <row r="15" spans="1:21" ht="13.15" customHeight="1" x14ac:dyDescent="0.2">
      <c r="A15" s="60">
        <v>21</v>
      </c>
      <c r="B15" s="760" t="s">
        <v>43</v>
      </c>
      <c r="C15" s="960">
        <v>32.990827177349786</v>
      </c>
      <c r="D15" s="758">
        <v>1740</v>
      </c>
      <c r="E15" s="845">
        <v>5274.1933102987368</v>
      </c>
      <c r="F15" s="205">
        <v>25.247293815015283</v>
      </c>
      <c r="G15" s="928"/>
      <c r="H15" s="928">
        <v>6.6818372841000908</v>
      </c>
      <c r="I15" s="928">
        <v>1.0616960782344014</v>
      </c>
      <c r="J15" s="941"/>
      <c r="K15" s="1135">
        <v>76.52822307028751</v>
      </c>
      <c r="L15" s="1135">
        <v>0</v>
      </c>
      <c r="M15" s="1135">
        <v>20.253621554198496</v>
      </c>
      <c r="N15" s="1135">
        <v>3.2181553755139563</v>
      </c>
      <c r="O15" s="1136">
        <v>0</v>
      </c>
      <c r="P15" s="943">
        <v>145.09938974146715</v>
      </c>
      <c r="Q15" s="943">
        <v>0</v>
      </c>
      <c r="R15" s="943">
        <v>38.401363701724655</v>
      </c>
      <c r="S15" s="943">
        <v>6.1017015990482832</v>
      </c>
      <c r="T15" s="943">
        <v>0</v>
      </c>
      <c r="U15" s="139">
        <v>21</v>
      </c>
    </row>
    <row r="16" spans="1:21" ht="13.15" customHeight="1" x14ac:dyDescent="0.2">
      <c r="A16" s="60">
        <v>22</v>
      </c>
      <c r="B16" s="760" t="s">
        <v>44</v>
      </c>
      <c r="C16" s="960">
        <v>33.974043578226798</v>
      </c>
      <c r="D16" s="758">
        <v>1554</v>
      </c>
      <c r="E16" s="845">
        <v>4574.0801986723882</v>
      </c>
      <c r="F16" s="205">
        <v>18.992601552985978</v>
      </c>
      <c r="G16" s="928">
        <v>4.46668646065526E-2</v>
      </c>
      <c r="H16" s="928">
        <v>14.306594241746939</v>
      </c>
      <c r="I16" s="928">
        <v>0.67484778349391061</v>
      </c>
      <c r="J16" s="941"/>
      <c r="K16" s="1135">
        <v>55.90327071093153</v>
      </c>
      <c r="L16" s="1135">
        <v>0.13147350124428106</v>
      </c>
      <c r="M16" s="1135">
        <v>42.110366429610735</v>
      </c>
      <c r="N16" s="1135">
        <v>1.9863628594578169</v>
      </c>
      <c r="O16" s="1136">
        <v>0</v>
      </c>
      <c r="P16" s="943">
        <v>122.21751321097798</v>
      </c>
      <c r="Q16" s="943">
        <v>0.28743156117472712</v>
      </c>
      <c r="R16" s="943">
        <v>92.063026008667563</v>
      </c>
      <c r="S16" s="943">
        <v>4.3426498294331441</v>
      </c>
      <c r="T16" s="943">
        <v>0</v>
      </c>
      <c r="U16" s="139">
        <v>22</v>
      </c>
    </row>
    <row r="17" spans="1:21" ht="13.15" customHeight="1" x14ac:dyDescent="0.2">
      <c r="A17" s="60">
        <v>23</v>
      </c>
      <c r="B17" s="760" t="s">
        <v>45</v>
      </c>
      <c r="C17" s="960">
        <v>122.29769517546828</v>
      </c>
      <c r="D17" s="758">
        <v>3919</v>
      </c>
      <c r="E17" s="845">
        <v>3204.475762504896</v>
      </c>
      <c r="F17" s="205">
        <v>83.260089025532281</v>
      </c>
      <c r="G17" s="928">
        <v>26.876268121288945</v>
      </c>
      <c r="H17" s="928">
        <v>21.750827194235626</v>
      </c>
      <c r="I17" s="928">
        <v>16.703617954946147</v>
      </c>
      <c r="J17" s="941">
        <v>0.58316100075425403</v>
      </c>
      <c r="K17" s="1135">
        <v>68.079851305516215</v>
      </c>
      <c r="L17" s="1135">
        <v>21.976103542039656</v>
      </c>
      <c r="M17" s="1135">
        <v>17.785148904914628</v>
      </c>
      <c r="N17" s="1135">
        <v>13.658162511550529</v>
      </c>
      <c r="O17" s="1136">
        <v>0.47683727801865428</v>
      </c>
      <c r="P17" s="943">
        <v>212.45238332618595</v>
      </c>
      <c r="Q17" s="943">
        <v>68.579403218394859</v>
      </c>
      <c r="R17" s="943">
        <v>55.500962475722446</v>
      </c>
      <c r="S17" s="943">
        <v>42.622143288966946</v>
      </c>
      <c r="T17" s="943">
        <v>1.4880352149891656</v>
      </c>
      <c r="U17" s="139">
        <v>23</v>
      </c>
    </row>
    <row r="18" spans="1:21" ht="13.15" customHeight="1" x14ac:dyDescent="0.2">
      <c r="A18" s="60">
        <v>24</v>
      </c>
      <c r="B18" s="760" t="s">
        <v>46</v>
      </c>
      <c r="C18" s="960">
        <v>227.21462666000701</v>
      </c>
      <c r="D18" s="758">
        <v>6661</v>
      </c>
      <c r="E18" s="845">
        <v>2931.5894394277698</v>
      </c>
      <c r="F18" s="205">
        <v>105.7629484613455</v>
      </c>
      <c r="G18" s="928">
        <v>2.5346846450072449</v>
      </c>
      <c r="H18" s="928">
        <v>40.564452706331316</v>
      </c>
      <c r="I18" s="928">
        <v>79.496029075956812</v>
      </c>
      <c r="J18" s="941">
        <v>1.3911964163733765</v>
      </c>
      <c r="K18" s="1135">
        <v>46.547596876148326</v>
      </c>
      <c r="L18" s="1135">
        <v>1.1155464250987788</v>
      </c>
      <c r="M18" s="1135">
        <v>17.852923160193381</v>
      </c>
      <c r="N18" s="1135">
        <v>34.987197014790262</v>
      </c>
      <c r="O18" s="1136">
        <v>0.61228294886803025</v>
      </c>
      <c r="P18" s="943">
        <v>158.77938516941228</v>
      </c>
      <c r="Q18" s="943">
        <v>3.8052614397346414</v>
      </c>
      <c r="R18" s="943">
        <v>60.898442735822428</v>
      </c>
      <c r="S18" s="943">
        <v>119.34548727812162</v>
      </c>
      <c r="T18" s="943">
        <v>2.0885699089827003</v>
      </c>
      <c r="U18" s="139">
        <v>24</v>
      </c>
    </row>
    <row r="19" spans="1:21" ht="13.15" customHeight="1" x14ac:dyDescent="0.2">
      <c r="A19" s="60">
        <v>25</v>
      </c>
      <c r="B19" s="760" t="s">
        <v>180</v>
      </c>
      <c r="C19" s="960">
        <v>129.00554234542224</v>
      </c>
      <c r="D19" s="758">
        <v>1898</v>
      </c>
      <c r="E19" s="845">
        <v>1471.2546185945712</v>
      </c>
      <c r="F19" s="205">
        <v>112.94308138001661</v>
      </c>
      <c r="G19" s="928">
        <v>1.585114245003292</v>
      </c>
      <c r="H19" s="928">
        <v>15.327575936484088</v>
      </c>
      <c r="I19" s="928">
        <v>0.72545400685239392</v>
      </c>
      <c r="J19" s="941">
        <v>9.4310220691700298E-3</v>
      </c>
      <c r="K19" s="1135">
        <v>87.549014814885112</v>
      </c>
      <c r="L19" s="1135">
        <v>1.228717942023783</v>
      </c>
      <c r="M19" s="1135">
        <v>11.881331342682415</v>
      </c>
      <c r="N19" s="1135">
        <v>0.56234328670153966</v>
      </c>
      <c r="O19" s="1136">
        <v>7.3105557309450665E-3</v>
      </c>
      <c r="P19" s="943">
        <v>595.06365321399687</v>
      </c>
      <c r="Q19" s="943">
        <v>8.3514976027570711</v>
      </c>
      <c r="R19" s="943">
        <v>80.756459096333444</v>
      </c>
      <c r="S19" s="943">
        <v>3.82220235433295</v>
      </c>
      <c r="T19" s="943">
        <v>4.9689262745890569E-2</v>
      </c>
      <c r="U19" s="139">
        <v>25</v>
      </c>
    </row>
    <row r="20" spans="1:21" ht="13.15" customHeight="1" x14ac:dyDescent="0.2">
      <c r="A20" s="60">
        <v>26</v>
      </c>
      <c r="B20" s="760" t="s">
        <v>164</v>
      </c>
      <c r="C20" s="960">
        <v>18.393647530619855</v>
      </c>
      <c r="D20" s="758">
        <v>2695</v>
      </c>
      <c r="E20" s="845">
        <v>14651.797559530491</v>
      </c>
      <c r="F20" s="205">
        <v>14.595735795004444</v>
      </c>
      <c r="G20" s="928">
        <v>0.57968181999738999</v>
      </c>
      <c r="H20" s="928">
        <v>3.5332564406136679</v>
      </c>
      <c r="I20" s="928">
        <v>0.26465529500174068</v>
      </c>
      <c r="J20" s="941"/>
      <c r="K20" s="1135">
        <v>79.352046790648572</v>
      </c>
      <c r="L20" s="1135">
        <v>3.1515327181973842</v>
      </c>
      <c r="M20" s="1135">
        <v>19.209112465224017</v>
      </c>
      <c r="N20" s="1135">
        <v>1.4388407441273936</v>
      </c>
      <c r="O20" s="1136">
        <v>0</v>
      </c>
      <c r="P20" s="943">
        <v>54.158574378495153</v>
      </c>
      <c r="Q20" s="943">
        <v>2.150952949897551</v>
      </c>
      <c r="R20" s="943">
        <v>13.110413508770566</v>
      </c>
      <c r="S20" s="943">
        <v>0.98202335807695973</v>
      </c>
      <c r="T20" s="943">
        <v>0</v>
      </c>
      <c r="U20" s="139">
        <v>26</v>
      </c>
    </row>
    <row r="21" spans="1:21" ht="13.15" customHeight="1" x14ac:dyDescent="0.2">
      <c r="A21" s="60">
        <v>31</v>
      </c>
      <c r="B21" s="760" t="s">
        <v>47</v>
      </c>
      <c r="C21" s="960">
        <v>74.050704873013004</v>
      </c>
      <c r="D21" s="758">
        <v>3937</v>
      </c>
      <c r="E21" s="845">
        <v>5316.627311990379</v>
      </c>
      <c r="F21" s="205">
        <v>45.066088719137852</v>
      </c>
      <c r="G21" s="928">
        <v>1.8769629691442702</v>
      </c>
      <c r="H21" s="928">
        <v>15.201411336648869</v>
      </c>
      <c r="I21" s="928">
        <v>9.2634182114313699</v>
      </c>
      <c r="J21" s="941">
        <v>4.5197866057948808</v>
      </c>
      <c r="K21" s="1135">
        <v>60.858419641541737</v>
      </c>
      <c r="L21" s="1135">
        <v>2.5346996660774659</v>
      </c>
      <c r="M21" s="1135">
        <v>20.528381684843168</v>
      </c>
      <c r="N21" s="1135">
        <v>12.509561154504723</v>
      </c>
      <c r="O21" s="1136">
        <v>6.1036375191103271</v>
      </c>
      <c r="P21" s="943">
        <v>114.4680942827987</v>
      </c>
      <c r="Q21" s="943">
        <v>4.7674954766173991</v>
      </c>
      <c r="R21" s="943">
        <v>38.611662018412162</v>
      </c>
      <c r="S21" s="943">
        <v>23.529129315294313</v>
      </c>
      <c r="T21" s="943">
        <v>11.480280939280876</v>
      </c>
      <c r="U21" s="139">
        <v>31</v>
      </c>
    </row>
    <row r="22" spans="1:21" ht="13.15" customHeight="1" x14ac:dyDescent="0.2">
      <c r="A22" s="60">
        <v>32</v>
      </c>
      <c r="B22" s="760" t="s">
        <v>48</v>
      </c>
      <c r="C22" s="960">
        <v>73.190129944504903</v>
      </c>
      <c r="D22" s="758">
        <v>5977</v>
      </c>
      <c r="E22" s="845">
        <v>8166.4016781114515</v>
      </c>
      <c r="F22" s="205">
        <v>57.509002964528051</v>
      </c>
      <c r="G22" s="928">
        <v>2.4168173853920503</v>
      </c>
      <c r="H22" s="928">
        <v>14.183497301050233</v>
      </c>
      <c r="I22" s="928">
        <v>1.4976296789265888</v>
      </c>
      <c r="J22" s="941"/>
      <c r="K22" s="1135">
        <v>78.574806477503472</v>
      </c>
      <c r="L22" s="1135">
        <v>3.3021083405980542</v>
      </c>
      <c r="M22" s="1135">
        <v>19.378975432622696</v>
      </c>
      <c r="N22" s="1135">
        <v>2.0462180898737841</v>
      </c>
      <c r="O22" s="1136">
        <v>0</v>
      </c>
      <c r="P22" s="943">
        <v>96.217170762134941</v>
      </c>
      <c r="Q22" s="943">
        <v>4.0435291708081822</v>
      </c>
      <c r="R22" s="943">
        <v>23.730127657771845</v>
      </c>
      <c r="S22" s="943">
        <v>2.5056544736934732</v>
      </c>
      <c r="T22" s="943">
        <v>0</v>
      </c>
      <c r="U22" s="139">
        <v>32</v>
      </c>
    </row>
    <row r="23" spans="1:21" ht="13.15" customHeight="1" x14ac:dyDescent="0.2">
      <c r="A23" s="60">
        <v>33</v>
      </c>
      <c r="B23" s="760" t="s">
        <v>181</v>
      </c>
      <c r="C23" s="960">
        <v>77.69372041222087</v>
      </c>
      <c r="D23" s="758">
        <v>75</v>
      </c>
      <c r="E23" s="845">
        <v>96.532898157111347</v>
      </c>
      <c r="F23" s="205">
        <v>53.931146774134426</v>
      </c>
      <c r="G23" s="928">
        <v>0.27996469500153698</v>
      </c>
      <c r="H23" s="928">
        <v>12.142244016045277</v>
      </c>
      <c r="I23" s="928">
        <v>11.425241008321162</v>
      </c>
      <c r="J23" s="941">
        <v>0.19508861372001443</v>
      </c>
      <c r="K23" s="1135">
        <v>69.415065320583238</v>
      </c>
      <c r="L23" s="1135">
        <v>0.36034404520226815</v>
      </c>
      <c r="M23" s="1135">
        <v>15.628346733329245</v>
      </c>
      <c r="N23" s="1135">
        <v>14.705488355689585</v>
      </c>
      <c r="O23" s="1136">
        <v>0.25109959039794916</v>
      </c>
      <c r="P23" s="944" t="s">
        <v>395</v>
      </c>
      <c r="Q23" s="944" t="s">
        <v>395</v>
      </c>
      <c r="R23" s="944" t="s">
        <v>395</v>
      </c>
      <c r="S23" s="944" t="s">
        <v>395</v>
      </c>
      <c r="T23" s="944" t="s">
        <v>395</v>
      </c>
      <c r="U23" s="139">
        <v>33</v>
      </c>
    </row>
    <row r="24" spans="1:21" ht="13.15" customHeight="1" x14ac:dyDescent="0.2">
      <c r="A24" s="60">
        <v>34</v>
      </c>
      <c r="B24" s="760" t="s">
        <v>49</v>
      </c>
      <c r="C24" s="960">
        <v>98.703560744968641</v>
      </c>
      <c r="D24" s="758">
        <v>4463</v>
      </c>
      <c r="E24" s="845">
        <v>4521.6200573873411</v>
      </c>
      <c r="F24" s="205">
        <v>68.801175976569994</v>
      </c>
      <c r="G24" s="928">
        <v>8.1759386485754266</v>
      </c>
      <c r="H24" s="928">
        <v>18.006669456460099</v>
      </c>
      <c r="I24" s="928">
        <v>11.685525439059841</v>
      </c>
      <c r="J24" s="941">
        <v>0.2101898728786934</v>
      </c>
      <c r="K24" s="1135">
        <v>69.704857106765616</v>
      </c>
      <c r="L24" s="1135">
        <v>8.2833269507880356</v>
      </c>
      <c r="M24" s="1135">
        <v>18.243181219151687</v>
      </c>
      <c r="N24" s="1135">
        <v>11.839011025400625</v>
      </c>
      <c r="O24" s="1136">
        <v>0.21295064868205144</v>
      </c>
      <c r="P24" s="943">
        <v>154.15903198872954</v>
      </c>
      <c r="Q24" s="943">
        <v>18.319378553832458</v>
      </c>
      <c r="R24" s="943">
        <v>40.346559391575397</v>
      </c>
      <c r="S24" s="943">
        <v>26.183117721397807</v>
      </c>
      <c r="T24" s="943">
        <v>0.47096095200244992</v>
      </c>
      <c r="U24" s="139">
        <v>34</v>
      </c>
    </row>
    <row r="25" spans="1:21" ht="13.15" customHeight="1" x14ac:dyDescent="0.2">
      <c r="A25" s="60">
        <v>35</v>
      </c>
      <c r="B25" s="760" t="s">
        <v>91</v>
      </c>
      <c r="C25" s="960">
        <v>92.23557024347096</v>
      </c>
      <c r="D25" s="758">
        <v>3084</v>
      </c>
      <c r="E25" s="845">
        <v>3343.6124391699154</v>
      </c>
      <c r="F25" s="205">
        <v>69.267988213387028</v>
      </c>
      <c r="G25" s="928">
        <v>6.471512629997541</v>
      </c>
      <c r="H25" s="928">
        <v>17.864446163923091</v>
      </c>
      <c r="I25" s="928">
        <v>5.1031358661607866</v>
      </c>
      <c r="J25" s="941"/>
      <c r="K25" s="1135">
        <v>75.098997090322939</v>
      </c>
      <c r="L25" s="1135">
        <v>7.0162873313570016</v>
      </c>
      <c r="M25" s="1135">
        <v>19.368282883454775</v>
      </c>
      <c r="N25" s="1135">
        <v>5.5327200262222265</v>
      </c>
      <c r="O25" s="1136">
        <v>0</v>
      </c>
      <c r="P25" s="943">
        <v>224.60437163873874</v>
      </c>
      <c r="Q25" s="943">
        <v>20.984152496749484</v>
      </c>
      <c r="R25" s="943">
        <v>57.926219727377081</v>
      </c>
      <c r="S25" s="943">
        <v>16.547133158757415</v>
      </c>
      <c r="T25" s="943">
        <v>0</v>
      </c>
      <c r="U25" s="139">
        <v>35</v>
      </c>
    </row>
    <row r="26" spans="1:21" ht="13.15" customHeight="1" x14ac:dyDescent="0.2">
      <c r="A26" s="60">
        <v>36</v>
      </c>
      <c r="B26" s="760" t="s">
        <v>50</v>
      </c>
      <c r="C26" s="960">
        <v>84.204160163870711</v>
      </c>
      <c r="D26" s="758">
        <v>3905</v>
      </c>
      <c r="E26" s="845">
        <v>4637.5380888550317</v>
      </c>
      <c r="F26" s="205">
        <v>49.1251898458829</v>
      </c>
      <c r="G26" s="928">
        <v>8.0567992708720553</v>
      </c>
      <c r="H26" s="928">
        <v>17.506759074729366</v>
      </c>
      <c r="I26" s="928">
        <v>14.088372257193534</v>
      </c>
      <c r="J26" s="941">
        <v>3.4838389860648502</v>
      </c>
      <c r="K26" s="1135">
        <v>58.34057337580446</v>
      </c>
      <c r="L26" s="1135">
        <v>9.5681724693799257</v>
      </c>
      <c r="M26" s="1135">
        <v>20.790848148902924</v>
      </c>
      <c r="N26" s="1135">
        <v>16.73120690210078</v>
      </c>
      <c r="O26" s="1136">
        <v>4.1373715731917633</v>
      </c>
      <c r="P26" s="943">
        <v>125.80074224297798</v>
      </c>
      <c r="Q26" s="943">
        <v>20.632008376112818</v>
      </c>
      <c r="R26" s="943">
        <v>44.831649359102094</v>
      </c>
      <c r="S26" s="943">
        <v>36.077777867332991</v>
      </c>
      <c r="T26" s="943">
        <v>8.9214826787832262</v>
      </c>
      <c r="U26" s="139">
        <v>36</v>
      </c>
    </row>
    <row r="27" spans="1:21" ht="13.15" customHeight="1" x14ac:dyDescent="0.2">
      <c r="A27" s="60">
        <v>41</v>
      </c>
      <c r="B27" s="760" t="s">
        <v>51</v>
      </c>
      <c r="C27" s="960">
        <v>113.34114230412135</v>
      </c>
      <c r="D27" s="758">
        <v>3441</v>
      </c>
      <c r="E27" s="845">
        <v>3035.9672842955606</v>
      </c>
      <c r="F27" s="205">
        <v>68.742302251691569</v>
      </c>
      <c r="G27" s="928">
        <v>10.229647286701319</v>
      </c>
      <c r="H27" s="928">
        <v>16.63856340537528</v>
      </c>
      <c r="I27" s="928">
        <v>27.960276647054485</v>
      </c>
      <c r="J27" s="941"/>
      <c r="K27" s="1135">
        <v>60.650793572593045</v>
      </c>
      <c r="L27" s="1135">
        <v>9.0255374868666252</v>
      </c>
      <c r="M27" s="1135">
        <v>14.680073861202175</v>
      </c>
      <c r="N27" s="1135">
        <v>24.669132566204766</v>
      </c>
      <c r="O27" s="1136">
        <v>0</v>
      </c>
      <c r="P27" s="943">
        <v>199.77420009209987</v>
      </c>
      <c r="Q27" s="943">
        <v>29.728704698347336</v>
      </c>
      <c r="R27" s="943">
        <v>48.353860521288226</v>
      </c>
      <c r="S27" s="943">
        <v>81.256252970225177</v>
      </c>
      <c r="T27" s="943">
        <v>0</v>
      </c>
      <c r="U27" s="139">
        <v>41</v>
      </c>
    </row>
    <row r="28" spans="1:21" ht="13.15" customHeight="1" x14ac:dyDescent="0.2">
      <c r="A28" s="60">
        <v>42</v>
      </c>
      <c r="B28" s="760" t="s">
        <v>52</v>
      </c>
      <c r="C28" s="960">
        <v>166.60794715150504</v>
      </c>
      <c r="D28" s="758">
        <v>3321</v>
      </c>
      <c r="E28" s="845">
        <v>1993.3022744587606</v>
      </c>
      <c r="F28" s="205">
        <v>56.243169639990398</v>
      </c>
      <c r="G28" s="928">
        <v>2.6797577650070359</v>
      </c>
      <c r="H28" s="928">
        <v>22.645624636318832</v>
      </c>
      <c r="I28" s="928">
        <v>86.707158420212153</v>
      </c>
      <c r="J28" s="941">
        <v>1.011994454983731</v>
      </c>
      <c r="K28" s="1135">
        <v>33.757795232208004</v>
      </c>
      <c r="L28" s="1135">
        <v>1.6084213333294337</v>
      </c>
      <c r="M28" s="1135">
        <v>13.592163533307339</v>
      </c>
      <c r="N28" s="1135">
        <v>52.042630560332725</v>
      </c>
      <c r="O28" s="1136">
        <v>0.6074106741519798</v>
      </c>
      <c r="P28" s="943">
        <v>169.35612658834808</v>
      </c>
      <c r="Q28" s="943">
        <v>8.0691290725896891</v>
      </c>
      <c r="R28" s="943">
        <v>68.189173852209663</v>
      </c>
      <c r="S28" s="943">
        <v>261.08749900696222</v>
      </c>
      <c r="T28" s="943">
        <v>3.0472582203665493</v>
      </c>
      <c r="U28" s="139">
        <v>42</v>
      </c>
    </row>
    <row r="29" spans="1:21" ht="13.15" customHeight="1" x14ac:dyDescent="0.2">
      <c r="A29" s="60">
        <v>43</v>
      </c>
      <c r="B29" s="760" t="s">
        <v>53</v>
      </c>
      <c r="C29" s="960">
        <v>117.44029153657566</v>
      </c>
      <c r="D29" s="758">
        <v>5909</v>
      </c>
      <c r="E29" s="845">
        <v>5031.4929592623657</v>
      </c>
      <c r="F29" s="205">
        <v>84.13783331999997</v>
      </c>
      <c r="G29" s="928">
        <v>4.263824329996913</v>
      </c>
      <c r="H29" s="928">
        <v>26.133050053135445</v>
      </c>
      <c r="I29" s="928">
        <v>7.1694081634402007</v>
      </c>
      <c r="J29" s="941"/>
      <c r="K29" s="1135">
        <v>71.643072593868723</v>
      </c>
      <c r="L29" s="1135">
        <v>3.6306315951787176</v>
      </c>
      <c r="M29" s="1135">
        <v>22.252201277103058</v>
      </c>
      <c r="N29" s="1135">
        <v>6.1047261290281769</v>
      </c>
      <c r="O29" s="1136">
        <v>0</v>
      </c>
      <c r="P29" s="943">
        <v>142.38929314604835</v>
      </c>
      <c r="Q29" s="943">
        <v>7.2158137248213112</v>
      </c>
      <c r="R29" s="943">
        <v>44.225842025952694</v>
      </c>
      <c r="S29" s="943">
        <v>12.133031246302592</v>
      </c>
      <c r="T29" s="943">
        <v>0</v>
      </c>
      <c r="U29" s="139">
        <v>43</v>
      </c>
    </row>
    <row r="30" spans="1:21" ht="13.15" customHeight="1" x14ac:dyDescent="0.2">
      <c r="A30" s="60">
        <v>44</v>
      </c>
      <c r="B30" s="760" t="s">
        <v>54</v>
      </c>
      <c r="C30" s="960">
        <v>156.81948617929157</v>
      </c>
      <c r="D30" s="758">
        <v>4260</v>
      </c>
      <c r="E30" s="845">
        <v>2716.4991442004512</v>
      </c>
      <c r="F30" s="205">
        <v>90.127239071231458</v>
      </c>
      <c r="G30" s="928">
        <v>15.836352301230272</v>
      </c>
      <c r="H30" s="928">
        <v>27.27429800439009</v>
      </c>
      <c r="I30" s="928">
        <v>31.669061111384906</v>
      </c>
      <c r="J30" s="941">
        <v>7.7488879922851002</v>
      </c>
      <c r="K30" s="1135">
        <v>57.471964273744057</v>
      </c>
      <c r="L30" s="1135">
        <v>10.098459500833069</v>
      </c>
      <c r="M30" s="1135">
        <v>17.392161311641726</v>
      </c>
      <c r="N30" s="1135">
        <v>20.19459563537767</v>
      </c>
      <c r="O30" s="1136">
        <v>4.9412787792365318</v>
      </c>
      <c r="P30" s="943">
        <v>211.56628889960436</v>
      </c>
      <c r="Q30" s="943">
        <v>37.174535918380926</v>
      </c>
      <c r="R30" s="943">
        <v>64.024173719225558</v>
      </c>
      <c r="S30" s="943">
        <v>74.340519040809639</v>
      </c>
      <c r="T30" s="943">
        <v>18.189877916162207</v>
      </c>
      <c r="U30" s="139">
        <v>44</v>
      </c>
    </row>
    <row r="31" spans="1:21" ht="13.15" customHeight="1" x14ac:dyDescent="0.2">
      <c r="A31" s="60">
        <v>45</v>
      </c>
      <c r="B31" s="760" t="s">
        <v>55</v>
      </c>
      <c r="C31" s="960">
        <v>378.01617383106117</v>
      </c>
      <c r="D31" s="758">
        <v>233</v>
      </c>
      <c r="E31" s="845">
        <v>61.637574297053696</v>
      </c>
      <c r="F31" s="205">
        <v>166.78581366037611</v>
      </c>
      <c r="G31" s="928">
        <v>12.663297609994201</v>
      </c>
      <c r="H31" s="928">
        <v>47.5591074909036</v>
      </c>
      <c r="I31" s="928">
        <v>160.77443589211578</v>
      </c>
      <c r="J31" s="941">
        <v>2.8968167876653301</v>
      </c>
      <c r="K31" s="1135">
        <v>44.121343266892652</v>
      </c>
      <c r="L31" s="1135">
        <v>3.3499353960588847</v>
      </c>
      <c r="M31" s="1135">
        <v>12.581236143657225</v>
      </c>
      <c r="N31" s="1135">
        <v>42.531099731189634</v>
      </c>
      <c r="O31" s="1136">
        <v>0.76632085826040441</v>
      </c>
      <c r="P31" s="944" t="s">
        <v>395</v>
      </c>
      <c r="Q31" s="944" t="s">
        <v>395</v>
      </c>
      <c r="R31" s="944" t="s">
        <v>395</v>
      </c>
      <c r="S31" s="944" t="s">
        <v>395</v>
      </c>
      <c r="T31" s="944" t="s">
        <v>395</v>
      </c>
      <c r="U31" s="139">
        <v>45</v>
      </c>
    </row>
    <row r="32" spans="1:21" ht="13.15" customHeight="1" x14ac:dyDescent="0.2">
      <c r="A32" s="60">
        <v>46</v>
      </c>
      <c r="B32" s="760" t="s">
        <v>56</v>
      </c>
      <c r="C32" s="960">
        <v>151.86609040796259</v>
      </c>
      <c r="D32" s="758">
        <v>1046</v>
      </c>
      <c r="E32" s="845">
        <v>688.76468551346636</v>
      </c>
      <c r="F32" s="205">
        <v>22.24561230428646</v>
      </c>
      <c r="G32" s="928">
        <v>0.65647468999901126</v>
      </c>
      <c r="H32" s="928">
        <v>13.068094778892881</v>
      </c>
      <c r="I32" s="928">
        <v>112.88920576596445</v>
      </c>
      <c r="J32" s="941">
        <v>3.6631775588188042</v>
      </c>
      <c r="K32" s="1135">
        <v>14.648176063877974</v>
      </c>
      <c r="L32" s="1135">
        <v>0.43227206826455006</v>
      </c>
      <c r="M32" s="1135">
        <v>8.6050116545356854</v>
      </c>
      <c r="N32" s="1135">
        <v>74.33470201458843</v>
      </c>
      <c r="O32" s="1136">
        <v>2.4121102669979169</v>
      </c>
      <c r="P32" s="943">
        <v>212.67315778476541</v>
      </c>
      <c r="Q32" s="943">
        <v>6.2760486615584252</v>
      </c>
      <c r="R32" s="943">
        <v>124.93398450184398</v>
      </c>
      <c r="S32" s="943">
        <v>1079.2467090436371</v>
      </c>
      <c r="T32" s="943">
        <v>35.020817961938853</v>
      </c>
      <c r="U32" s="139">
        <v>46</v>
      </c>
    </row>
    <row r="33" spans="1:21" ht="13.15" customHeight="1" x14ac:dyDescent="0.2">
      <c r="A33" s="60">
        <v>47</v>
      </c>
      <c r="B33" s="760" t="s">
        <v>57</v>
      </c>
      <c r="C33" s="960">
        <v>145.93734084833554</v>
      </c>
      <c r="D33" s="758">
        <v>930</v>
      </c>
      <c r="E33" s="845">
        <v>637.25979560398912</v>
      </c>
      <c r="F33" s="205">
        <v>23.703777024982799</v>
      </c>
      <c r="G33" s="928">
        <v>2.1857644099890727</v>
      </c>
      <c r="H33" s="928">
        <v>16.065595439449378</v>
      </c>
      <c r="I33" s="928">
        <v>104.18800313267953</v>
      </c>
      <c r="J33" s="941">
        <v>1.9799652512239105</v>
      </c>
      <c r="K33" s="1135">
        <v>16.242434518261366</v>
      </c>
      <c r="L33" s="1135">
        <v>1.4977417001592586</v>
      </c>
      <c r="M33" s="1135">
        <v>11.008557060214937</v>
      </c>
      <c r="N33" s="1135">
        <v>71.392285570665734</v>
      </c>
      <c r="O33" s="1136">
        <v>1.3567228508580111</v>
      </c>
      <c r="P33" s="943">
        <v>254.87932284927743</v>
      </c>
      <c r="Q33" s="943">
        <v>23.502843118162072</v>
      </c>
      <c r="R33" s="943">
        <v>172.74833805859546</v>
      </c>
      <c r="S33" s="943">
        <v>1120.3011089535432</v>
      </c>
      <c r="T33" s="943">
        <v>21.289948937891513</v>
      </c>
      <c r="U33" s="139">
        <v>47</v>
      </c>
    </row>
    <row r="34" spans="1:21" ht="13.15" customHeight="1" x14ac:dyDescent="0.2">
      <c r="A34" s="60">
        <v>48</v>
      </c>
      <c r="B34" s="760" t="s">
        <v>58</v>
      </c>
      <c r="C34" s="960">
        <v>225.98666993107</v>
      </c>
      <c r="D34" s="758">
        <v>7</v>
      </c>
      <c r="E34" s="845">
        <v>3.0975278330067546</v>
      </c>
      <c r="F34" s="205">
        <v>113.71899920030442</v>
      </c>
      <c r="G34" s="928">
        <v>12.390136920001598</v>
      </c>
      <c r="H34" s="928">
        <v>13.766488352605762</v>
      </c>
      <c r="I34" s="928">
        <v>66.433662475994907</v>
      </c>
      <c r="J34" s="941">
        <v>32.067519902164939</v>
      </c>
      <c r="K34" s="1135">
        <v>50.321109309230835</v>
      </c>
      <c r="L34" s="1135">
        <v>5.4826848520670772</v>
      </c>
      <c r="M34" s="1135">
        <v>6.0917258335656648</v>
      </c>
      <c r="N34" s="1135">
        <v>29.397159795424383</v>
      </c>
      <c r="O34" s="1136">
        <v>14.190005061779134</v>
      </c>
      <c r="P34" s="944" t="s">
        <v>395</v>
      </c>
      <c r="Q34" s="944" t="s">
        <v>395</v>
      </c>
      <c r="R34" s="944" t="s">
        <v>395</v>
      </c>
      <c r="S34" s="944" t="s">
        <v>395</v>
      </c>
      <c r="T34" s="944" t="s">
        <v>395</v>
      </c>
      <c r="U34" s="139">
        <v>48</v>
      </c>
    </row>
    <row r="35" spans="1:21" ht="13.15" customHeight="1" x14ac:dyDescent="0.2">
      <c r="A35" s="60">
        <v>51</v>
      </c>
      <c r="B35" s="760" t="s">
        <v>59</v>
      </c>
      <c r="C35" s="960">
        <v>98.740775673334639</v>
      </c>
      <c r="D35" s="758">
        <v>2265</v>
      </c>
      <c r="E35" s="845">
        <v>2293.885159959983</v>
      </c>
      <c r="F35" s="205">
        <v>61.24694992389238</v>
      </c>
      <c r="G35" s="928">
        <v>7.8152577281594002</v>
      </c>
      <c r="H35" s="928">
        <v>12.656667254092412</v>
      </c>
      <c r="I35" s="928">
        <v>24.837158495349843</v>
      </c>
      <c r="J35" s="941"/>
      <c r="K35" s="1135">
        <v>62.028021864560237</v>
      </c>
      <c r="L35" s="1135">
        <v>7.9149243814072481</v>
      </c>
      <c r="M35" s="1135">
        <v>12.818075580006202</v>
      </c>
      <c r="N35" s="1135">
        <v>25.153902555433561</v>
      </c>
      <c r="O35" s="1136">
        <v>0</v>
      </c>
      <c r="P35" s="943">
        <v>270.40595992888467</v>
      </c>
      <c r="Q35" s="943">
        <v>34.504449130946576</v>
      </c>
      <c r="R35" s="943">
        <v>55.879325625132061</v>
      </c>
      <c r="S35" s="943">
        <v>109.65632889779181</v>
      </c>
      <c r="T35" s="943">
        <v>0</v>
      </c>
      <c r="U35" s="139">
        <v>51</v>
      </c>
    </row>
    <row r="36" spans="1:21" ht="13.15" customHeight="1" x14ac:dyDescent="0.2">
      <c r="A36" s="60">
        <v>52</v>
      </c>
      <c r="B36" s="760" t="s">
        <v>132</v>
      </c>
      <c r="C36" s="960">
        <v>143.91225276277092</v>
      </c>
      <c r="D36" s="758">
        <v>3316</v>
      </c>
      <c r="E36" s="845">
        <v>2304.181844381374</v>
      </c>
      <c r="F36" s="205">
        <v>68.334346376486735</v>
      </c>
      <c r="G36" s="928">
        <v>12.3916782113876</v>
      </c>
      <c r="H36" s="928">
        <v>17.622340187445623</v>
      </c>
      <c r="I36" s="928">
        <v>56.825035473841055</v>
      </c>
      <c r="J36" s="941">
        <v>1.1305307249974217</v>
      </c>
      <c r="K36" s="1135">
        <v>47.483341456082293</v>
      </c>
      <c r="L36" s="1135">
        <v>8.6105789976162743</v>
      </c>
      <c r="M36" s="1135">
        <v>12.245197923831261</v>
      </c>
      <c r="N36" s="1135">
        <v>39.485891147512689</v>
      </c>
      <c r="O36" s="1136">
        <v>0.78556947257369458</v>
      </c>
      <c r="P36" s="943">
        <v>206.07462719085265</v>
      </c>
      <c r="Q36" s="943">
        <v>37.369355281627257</v>
      </c>
      <c r="R36" s="943">
        <v>53.143366065879441</v>
      </c>
      <c r="S36" s="943">
        <v>171.3662107172529</v>
      </c>
      <c r="T36" s="943">
        <v>3.4093206423323936</v>
      </c>
      <c r="U36" s="139">
        <v>52</v>
      </c>
    </row>
    <row r="37" spans="1:21" ht="13.15" customHeight="1" x14ac:dyDescent="0.2">
      <c r="A37" s="60">
        <v>53</v>
      </c>
      <c r="B37" s="760" t="s">
        <v>60</v>
      </c>
      <c r="C37" s="960">
        <v>115.79441949872587</v>
      </c>
      <c r="D37" s="758">
        <v>1909</v>
      </c>
      <c r="E37" s="845">
        <v>1648.6113996374456</v>
      </c>
      <c r="F37" s="205">
        <v>45.977918273241151</v>
      </c>
      <c r="G37" s="928">
        <v>4.7217174538006308</v>
      </c>
      <c r="H37" s="928">
        <v>11.157489741840619</v>
      </c>
      <c r="I37" s="928">
        <v>58.40487436864268</v>
      </c>
      <c r="J37" s="941">
        <v>0.25413711500140096</v>
      </c>
      <c r="K37" s="1135">
        <v>39.706506127220628</v>
      </c>
      <c r="L37" s="1135">
        <v>4.0776727188071318</v>
      </c>
      <c r="M37" s="1135">
        <v>9.6356022942568398</v>
      </c>
      <c r="N37" s="1135">
        <v>50.43841889918135</v>
      </c>
      <c r="O37" s="1136">
        <v>0.21947267934116405</v>
      </c>
      <c r="P37" s="943">
        <v>240.8481837257263</v>
      </c>
      <c r="Q37" s="943">
        <v>24.733983519123264</v>
      </c>
      <c r="R37" s="943">
        <v>58.446777065692089</v>
      </c>
      <c r="S37" s="943">
        <v>305.9448631149433</v>
      </c>
      <c r="T37" s="943">
        <v>1.3312578051409165</v>
      </c>
      <c r="U37" s="139">
        <v>53</v>
      </c>
    </row>
    <row r="38" spans="1:21" ht="13.15" customHeight="1" x14ac:dyDescent="0.2">
      <c r="A38" s="60">
        <v>54</v>
      </c>
      <c r="B38" s="760" t="s">
        <v>135</v>
      </c>
      <c r="C38" s="960">
        <v>279.37847376011194</v>
      </c>
      <c r="D38" s="758">
        <v>614</v>
      </c>
      <c r="E38" s="845">
        <v>219.7735536801631</v>
      </c>
      <c r="F38" s="205">
        <v>21.83333182116548</v>
      </c>
      <c r="G38" s="928">
        <v>0.725649966170682</v>
      </c>
      <c r="H38" s="928">
        <v>9.9627965780234309</v>
      </c>
      <c r="I38" s="928">
        <v>227.70844300984686</v>
      </c>
      <c r="J38" s="941">
        <v>19.873902351076271</v>
      </c>
      <c r="K38" s="1135">
        <v>7.8149656726640471</v>
      </c>
      <c r="L38" s="1135">
        <v>0.25973725047755852</v>
      </c>
      <c r="M38" s="1135">
        <v>3.5660573429068041</v>
      </c>
      <c r="N38" s="1135">
        <v>81.505364370115544</v>
      </c>
      <c r="O38" s="1136">
        <v>7.1136126143136496</v>
      </c>
      <c r="P38" s="943">
        <v>355.59172347175053</v>
      </c>
      <c r="Q38" s="943">
        <v>11.818403357828696</v>
      </c>
      <c r="R38" s="943">
        <v>162.26053058670084</v>
      </c>
      <c r="S38" s="943">
        <v>3708.6065636782873</v>
      </c>
      <c r="T38" s="943">
        <v>323.67919138560706</v>
      </c>
      <c r="U38" s="139">
        <v>54</v>
      </c>
    </row>
    <row r="39" spans="1:21" ht="13.15" customHeight="1" x14ac:dyDescent="0.2">
      <c r="A39" s="60">
        <v>55</v>
      </c>
      <c r="B39" s="760" t="s">
        <v>166</v>
      </c>
      <c r="C39" s="960">
        <v>109.79106467620244</v>
      </c>
      <c r="D39" s="758">
        <v>2958</v>
      </c>
      <c r="E39" s="845">
        <v>2694.2083207989472</v>
      </c>
      <c r="F39" s="205">
        <v>68.939490247570632</v>
      </c>
      <c r="G39" s="928">
        <v>9.6727004500092395</v>
      </c>
      <c r="H39" s="928">
        <v>13.983493788095279</v>
      </c>
      <c r="I39" s="928">
        <v>13.145092590779745</v>
      </c>
      <c r="J39" s="941">
        <v>13.7229880497568</v>
      </c>
      <c r="K39" s="1135">
        <v>62.791530850791979</v>
      </c>
      <c r="L39" s="1135">
        <v>8.8100980517277279</v>
      </c>
      <c r="M39" s="1135">
        <v>12.736458863328833</v>
      </c>
      <c r="N39" s="1135">
        <v>11.972825502282415</v>
      </c>
      <c r="O39" s="1136">
        <v>12.499184783596785</v>
      </c>
      <c r="P39" s="943">
        <v>233.06115702356536</v>
      </c>
      <c r="Q39" s="943">
        <v>32.70013674783381</v>
      </c>
      <c r="R39" s="943">
        <v>47.273474604784582</v>
      </c>
      <c r="S39" s="943">
        <v>44.439123024948422</v>
      </c>
      <c r="T39" s="943">
        <v>46.392792595526707</v>
      </c>
      <c r="U39" s="139">
        <v>55</v>
      </c>
    </row>
    <row r="40" spans="1:21" ht="13.15" customHeight="1" x14ac:dyDescent="0.2">
      <c r="A40" s="60">
        <v>61</v>
      </c>
      <c r="B40" s="760" t="s">
        <v>64</v>
      </c>
      <c r="C40" s="960">
        <v>703.17836230412126</v>
      </c>
      <c r="D40" s="758">
        <v>2367</v>
      </c>
      <c r="E40" s="845">
        <v>336.61445330086593</v>
      </c>
      <c r="F40" s="205">
        <v>61.274507275447462</v>
      </c>
      <c r="G40" s="928">
        <v>7.1989354454548149</v>
      </c>
      <c r="H40" s="928">
        <v>29.06894045292551</v>
      </c>
      <c r="I40" s="928">
        <v>569.32447050695021</v>
      </c>
      <c r="J40" s="941">
        <v>43.510444068797902</v>
      </c>
      <c r="K40" s="1135">
        <v>8.713935263119847</v>
      </c>
      <c r="L40" s="1135">
        <v>1.0237708995859729</v>
      </c>
      <c r="M40" s="1135">
        <v>4.1339355718618274</v>
      </c>
      <c r="N40" s="1135">
        <v>80.964446721800599</v>
      </c>
      <c r="O40" s="1136">
        <v>6.1876824432177058</v>
      </c>
      <c r="P40" s="943">
        <v>258.86990821904294</v>
      </c>
      <c r="Q40" s="943">
        <v>30.413753466222282</v>
      </c>
      <c r="R40" s="943">
        <v>122.80921188392696</v>
      </c>
      <c r="S40" s="943">
        <v>2405.2575855806936</v>
      </c>
      <c r="T40" s="943">
        <v>183.82105647992356</v>
      </c>
      <c r="U40" s="139">
        <v>61</v>
      </c>
    </row>
    <row r="41" spans="1:21" ht="13.15" customHeight="1" x14ac:dyDescent="0.2">
      <c r="A41" s="60">
        <v>62</v>
      </c>
      <c r="B41" s="760" t="s">
        <v>65</v>
      </c>
      <c r="C41" s="960">
        <v>643.45569844330737</v>
      </c>
      <c r="D41" s="758">
        <v>977</v>
      </c>
      <c r="E41" s="845">
        <v>151.83640495586971</v>
      </c>
      <c r="F41" s="205">
        <v>47.414106271249096</v>
      </c>
      <c r="G41" s="928">
        <v>5.6604046800016468</v>
      </c>
      <c r="H41" s="928">
        <v>29.759699047157831</v>
      </c>
      <c r="I41" s="928">
        <v>519.60003171598134</v>
      </c>
      <c r="J41" s="941">
        <v>46.681861408918913</v>
      </c>
      <c r="K41" s="1135">
        <v>7.3686667762763767</v>
      </c>
      <c r="L41" s="1135">
        <v>0.87968832876850578</v>
      </c>
      <c r="M41" s="1135">
        <v>4.6249802619130671</v>
      </c>
      <c r="N41" s="1135">
        <v>80.751484985374091</v>
      </c>
      <c r="O41" s="1136">
        <v>7.2548679764364365</v>
      </c>
      <c r="P41" s="943">
        <v>485.30303245904912</v>
      </c>
      <c r="Q41" s="943">
        <v>57.936588331644288</v>
      </c>
      <c r="R41" s="943">
        <v>304.60285616333505</v>
      </c>
      <c r="S41" s="943">
        <v>5318.3217166425939</v>
      </c>
      <c r="T41" s="943">
        <v>477.80820275249653</v>
      </c>
      <c r="U41" s="139">
        <v>62</v>
      </c>
    </row>
    <row r="42" spans="1:21" ht="13.15" customHeight="1" x14ac:dyDescent="0.2">
      <c r="A42" s="60">
        <v>63</v>
      </c>
      <c r="B42" s="760" t="s">
        <v>66</v>
      </c>
      <c r="C42" s="960">
        <v>380.93755065607826</v>
      </c>
      <c r="D42" s="758">
        <v>572</v>
      </c>
      <c r="E42" s="845">
        <v>150.15584549616077</v>
      </c>
      <c r="F42" s="205">
        <v>24.536405139480387</v>
      </c>
      <c r="G42" s="928">
        <v>1.1337151350082191</v>
      </c>
      <c r="H42" s="928">
        <v>16.123657718957332</v>
      </c>
      <c r="I42" s="928">
        <v>338.61971205029789</v>
      </c>
      <c r="J42" s="941">
        <v>1.6577757473427583</v>
      </c>
      <c r="K42" s="1135">
        <v>6.4410570964248626</v>
      </c>
      <c r="L42" s="1135">
        <v>0.29761180882684124</v>
      </c>
      <c r="M42" s="1135">
        <v>4.2326249253159736</v>
      </c>
      <c r="N42" s="1135">
        <v>88.8911349031101</v>
      </c>
      <c r="O42" s="1136">
        <v>0.43518307514909382</v>
      </c>
      <c r="P42" s="943">
        <v>428.95813180909767</v>
      </c>
      <c r="Q42" s="943">
        <v>19.820194667975858</v>
      </c>
      <c r="R42" s="943">
        <v>281.88212795379951</v>
      </c>
      <c r="S42" s="943">
        <v>5919.9250358443687</v>
      </c>
      <c r="T42" s="943">
        <v>28.982093485013259</v>
      </c>
      <c r="U42" s="139">
        <v>63</v>
      </c>
    </row>
    <row r="43" spans="1:21" ht="13.15" customHeight="1" x14ac:dyDescent="0.2">
      <c r="A43" s="60">
        <v>64</v>
      </c>
      <c r="B43" s="760" t="s">
        <v>67</v>
      </c>
      <c r="C43" s="960">
        <v>249.40569909020681</v>
      </c>
      <c r="D43" s="758">
        <v>344</v>
      </c>
      <c r="E43" s="845">
        <v>137.92788266461372</v>
      </c>
      <c r="F43" s="205">
        <v>10.986203644992996</v>
      </c>
      <c r="G43" s="928">
        <v>0.55585491499490058</v>
      </c>
      <c r="H43" s="928">
        <v>12.5194170684487</v>
      </c>
      <c r="I43" s="928">
        <v>222.06295080770604</v>
      </c>
      <c r="J43" s="941">
        <v>3.8371275690589992</v>
      </c>
      <c r="K43" s="1135">
        <v>4.4049529281283295</v>
      </c>
      <c r="L43" s="1135">
        <v>0.22287177759873683</v>
      </c>
      <c r="M43" s="1135">
        <v>5.0196996757161463</v>
      </c>
      <c r="N43" s="1135">
        <v>89.036839020823152</v>
      </c>
      <c r="O43" s="1136">
        <v>1.5385083753323374</v>
      </c>
      <c r="P43" s="943">
        <v>319.36638502886615</v>
      </c>
      <c r="Q43" s="943">
        <v>16.15857311031688</v>
      </c>
      <c r="R43" s="943">
        <v>363.93654268746218</v>
      </c>
      <c r="S43" s="943">
        <v>6455.3183374333148</v>
      </c>
      <c r="T43" s="943">
        <v>111.5444060772965</v>
      </c>
      <c r="U43" s="139">
        <v>64</v>
      </c>
    </row>
    <row r="44" spans="1:21" ht="13.15" customHeight="1" x14ac:dyDescent="0.2">
      <c r="A44" s="60">
        <v>65</v>
      </c>
      <c r="B44" s="760" t="s">
        <v>68</v>
      </c>
      <c r="C44" s="960">
        <v>431.25151002194912</v>
      </c>
      <c r="D44" s="758">
        <v>582</v>
      </c>
      <c r="E44" s="845">
        <v>134.95604919050101</v>
      </c>
      <c r="F44" s="205">
        <v>21.872540389995159</v>
      </c>
      <c r="G44" s="928">
        <v>2.0748654049977597</v>
      </c>
      <c r="H44" s="928">
        <v>22.930349480429928</v>
      </c>
      <c r="I44" s="928">
        <v>382.18220751392278</v>
      </c>
      <c r="J44" s="941">
        <v>4.2664126376012188</v>
      </c>
      <c r="K44" s="1135">
        <v>5.0718756645934819</v>
      </c>
      <c r="L44" s="1135">
        <v>0.48112652518994237</v>
      </c>
      <c r="M44" s="1135">
        <v>5.3171638701654302</v>
      </c>
      <c r="N44" s="1135">
        <v>88.621650853923057</v>
      </c>
      <c r="O44" s="1136">
        <v>0.98930961131801587</v>
      </c>
      <c r="P44" s="943">
        <v>375.81684518892024</v>
      </c>
      <c r="Q44" s="943">
        <v>35.650608333294841</v>
      </c>
      <c r="R44" s="943">
        <v>393.9922591139163</v>
      </c>
      <c r="S44" s="943">
        <v>6566.7045964591543</v>
      </c>
      <c r="T44" s="943">
        <v>73.306059065313036</v>
      </c>
      <c r="U44" s="139">
        <v>65</v>
      </c>
    </row>
    <row r="45" spans="1:21" ht="13.15" customHeight="1" x14ac:dyDescent="0.2">
      <c r="A45" s="60">
        <v>66</v>
      </c>
      <c r="B45" s="760" t="s">
        <v>69</v>
      </c>
      <c r="C45" s="960">
        <v>872.11314175394671</v>
      </c>
      <c r="D45" s="758">
        <v>2413</v>
      </c>
      <c r="E45" s="845">
        <v>276.68428377849057</v>
      </c>
      <c r="F45" s="205">
        <v>125.51316612488461</v>
      </c>
      <c r="G45" s="928">
        <v>59.239988855001094</v>
      </c>
      <c r="H45" s="928">
        <v>34.371523239448557</v>
      </c>
      <c r="I45" s="928">
        <v>700.53225774264513</v>
      </c>
      <c r="J45" s="941">
        <v>11.696194646967726</v>
      </c>
      <c r="K45" s="1135">
        <v>14.391844373822796</v>
      </c>
      <c r="L45" s="1135">
        <v>6.7926953532497905</v>
      </c>
      <c r="M45" s="1135">
        <v>3.9411770782770703</v>
      </c>
      <c r="N45" s="1135">
        <v>80.325845833921576</v>
      </c>
      <c r="O45" s="1136">
        <v>1.3411327139784837</v>
      </c>
      <c r="P45" s="943">
        <v>520.15402455401818</v>
      </c>
      <c r="Q45" s="943">
        <v>245.5034763986784</v>
      </c>
      <c r="R45" s="943">
        <v>142.4431133006571</v>
      </c>
      <c r="S45" s="943">
        <v>2903.1589628787615</v>
      </c>
      <c r="T45" s="943">
        <v>48.471589916981877</v>
      </c>
      <c r="U45" s="139">
        <v>66</v>
      </c>
    </row>
    <row r="46" spans="1:21" ht="13.15" customHeight="1" x14ac:dyDescent="0.2">
      <c r="A46" s="60">
        <v>71</v>
      </c>
      <c r="B46" s="760" t="s">
        <v>70</v>
      </c>
      <c r="C46" s="960">
        <v>445.20170759237379</v>
      </c>
      <c r="D46" s="758">
        <v>1741</v>
      </c>
      <c r="E46" s="845">
        <v>391.05869773393988</v>
      </c>
      <c r="F46" s="205">
        <v>122.648836384688</v>
      </c>
      <c r="G46" s="928">
        <v>12.279300578082639</v>
      </c>
      <c r="H46" s="928">
        <v>45.190222634334781</v>
      </c>
      <c r="I46" s="928">
        <v>275.69598506961654</v>
      </c>
      <c r="J46" s="941">
        <v>1.6666635037344264</v>
      </c>
      <c r="K46" s="1135">
        <v>27.549048957598593</v>
      </c>
      <c r="L46" s="1135">
        <v>2.758143189631598</v>
      </c>
      <c r="M46" s="1135">
        <v>10.150505234744269</v>
      </c>
      <c r="N46" s="1135">
        <v>61.926084372085</v>
      </c>
      <c r="O46" s="1136">
        <v>0.37436143557212537</v>
      </c>
      <c r="P46" s="943">
        <v>704.47350019924181</v>
      </c>
      <c r="Q46" s="943">
        <v>70.530158403691203</v>
      </c>
      <c r="R46" s="943">
        <v>259.56474804327848</v>
      </c>
      <c r="S46" s="943">
        <v>1583.5495983320882</v>
      </c>
      <c r="T46" s="943">
        <v>9.5730241455165217</v>
      </c>
      <c r="U46" s="139">
        <v>71</v>
      </c>
    </row>
    <row r="47" spans="1:21" ht="13.15" customHeight="1" x14ac:dyDescent="0.2">
      <c r="A47" s="60">
        <v>72</v>
      </c>
      <c r="B47" s="760" t="s">
        <v>71</v>
      </c>
      <c r="C47" s="960">
        <v>355.5471079968367</v>
      </c>
      <c r="D47" s="758">
        <v>3004</v>
      </c>
      <c r="E47" s="845">
        <v>844.895073658348</v>
      </c>
      <c r="F47" s="205">
        <v>77.615594747914585</v>
      </c>
      <c r="G47" s="928">
        <v>21.566369619361573</v>
      </c>
      <c r="H47" s="928">
        <v>29.95269207969411</v>
      </c>
      <c r="I47" s="928">
        <v>247.10062557666987</v>
      </c>
      <c r="J47" s="941">
        <v>0.87819559255828827</v>
      </c>
      <c r="K47" s="1135">
        <v>21.829904674292873</v>
      </c>
      <c r="L47" s="1135">
        <v>6.0656855686064102</v>
      </c>
      <c r="M47" s="1135">
        <v>8.4243948005788862</v>
      </c>
      <c r="N47" s="1135">
        <v>69.498702146346332</v>
      </c>
      <c r="O47" s="1136">
        <v>0.24699837878194797</v>
      </c>
      <c r="P47" s="943">
        <v>258.37415029265838</v>
      </c>
      <c r="Q47" s="943">
        <v>71.792175830098444</v>
      </c>
      <c r="R47" s="943">
        <v>99.709361117490374</v>
      </c>
      <c r="S47" s="943">
        <v>822.57198926987303</v>
      </c>
      <c r="T47" s="943">
        <v>2.9234207475309195</v>
      </c>
      <c r="U47" s="139">
        <v>72</v>
      </c>
    </row>
    <row r="48" spans="1:21" ht="13.15" customHeight="1" x14ac:dyDescent="0.2">
      <c r="A48" s="60">
        <v>81</v>
      </c>
      <c r="B48" s="760" t="s">
        <v>5</v>
      </c>
      <c r="C48" s="960">
        <v>289.34381195208175</v>
      </c>
      <c r="D48" s="758">
        <v>1600</v>
      </c>
      <c r="E48" s="845">
        <v>552.97536491465598</v>
      </c>
      <c r="F48" s="205">
        <v>40.904323533373969</v>
      </c>
      <c r="G48" s="928">
        <v>5.6850812358646099</v>
      </c>
      <c r="H48" s="928">
        <v>20.976262117783559</v>
      </c>
      <c r="I48" s="928">
        <v>225.94248828408257</v>
      </c>
      <c r="J48" s="941">
        <v>1.520738016841555</v>
      </c>
      <c r="K48" s="1135">
        <v>14.136927020284137</v>
      </c>
      <c r="L48" s="1135">
        <v>1.96481866935731</v>
      </c>
      <c r="M48" s="1135">
        <v>7.2495976244542737</v>
      </c>
      <c r="N48" s="1135">
        <v>78.087893692884961</v>
      </c>
      <c r="O48" s="1136">
        <v>0.52558166237659321</v>
      </c>
      <c r="P48" s="943">
        <v>255.6520220835873</v>
      </c>
      <c r="Q48" s="943">
        <v>35.531757724153813</v>
      </c>
      <c r="R48" s="943">
        <v>131.10163823614724</v>
      </c>
      <c r="S48" s="943">
        <v>1412.1405517755161</v>
      </c>
      <c r="T48" s="943">
        <v>9.5046126052597177</v>
      </c>
      <c r="U48" s="139">
        <v>81</v>
      </c>
    </row>
    <row r="49" spans="1:21" ht="13.15" customHeight="1" x14ac:dyDescent="0.2">
      <c r="A49" s="60">
        <v>82</v>
      </c>
      <c r="B49" s="760" t="s">
        <v>72</v>
      </c>
      <c r="C49" s="960">
        <v>116.22759573299938</v>
      </c>
      <c r="D49" s="758">
        <v>2463</v>
      </c>
      <c r="E49" s="845">
        <v>2119.1180841923792</v>
      </c>
      <c r="F49" s="205">
        <v>36.018713016892434</v>
      </c>
      <c r="G49" s="928">
        <v>1.4634553598467472</v>
      </c>
      <c r="H49" s="928">
        <v>12.977089546674755</v>
      </c>
      <c r="I49" s="928">
        <v>66.444684654883346</v>
      </c>
      <c r="J49" s="941">
        <v>0.78710851454887321</v>
      </c>
      <c r="K49" s="1135">
        <v>30.989811661970041</v>
      </c>
      <c r="L49" s="1135">
        <v>1.2591289965324839</v>
      </c>
      <c r="M49" s="1135">
        <v>11.165239601519431</v>
      </c>
      <c r="N49" s="1135">
        <v>57.167735627536821</v>
      </c>
      <c r="O49" s="1136">
        <v>0.67721310897373843</v>
      </c>
      <c r="P49" s="943">
        <v>146.23919211080971</v>
      </c>
      <c r="Q49" s="943">
        <v>5.9417594796863469</v>
      </c>
      <c r="R49" s="943">
        <v>52.688142698638877</v>
      </c>
      <c r="S49" s="943">
        <v>269.7713546686291</v>
      </c>
      <c r="T49" s="943">
        <v>3.1957308751476785</v>
      </c>
      <c r="U49" s="139">
        <v>82</v>
      </c>
    </row>
    <row r="50" spans="1:21" ht="13.15" customHeight="1" x14ac:dyDescent="0.2">
      <c r="A50" s="60">
        <v>83</v>
      </c>
      <c r="B50" s="760" t="s">
        <v>73</v>
      </c>
      <c r="C50" s="960">
        <v>54.067900485610203</v>
      </c>
      <c r="D50" s="758">
        <v>1587</v>
      </c>
      <c r="E50" s="845">
        <v>2935.198122631688</v>
      </c>
      <c r="F50" s="205">
        <v>38.84501981206337</v>
      </c>
      <c r="G50" s="928">
        <v>11.556330676587338</v>
      </c>
      <c r="H50" s="928">
        <v>6.6236542204684561</v>
      </c>
      <c r="I50" s="928">
        <v>8.2751924287249938</v>
      </c>
      <c r="J50" s="941">
        <v>0.32403402435337603</v>
      </c>
      <c r="K50" s="1135">
        <v>71.844882940112882</v>
      </c>
      <c r="L50" s="1135">
        <v>21.373736677019622</v>
      </c>
      <c r="M50" s="1135">
        <v>12.250622200932874</v>
      </c>
      <c r="N50" s="1135">
        <v>15.305185432394177</v>
      </c>
      <c r="O50" s="1136">
        <v>0.59930942656006303</v>
      </c>
      <c r="P50" s="943">
        <v>244.77013114091602</v>
      </c>
      <c r="Q50" s="943">
        <v>72.818718819075855</v>
      </c>
      <c r="R50" s="943">
        <v>41.736951609757128</v>
      </c>
      <c r="S50" s="943">
        <v>52.143619588689319</v>
      </c>
      <c r="T50" s="943">
        <v>2.0418022958624826</v>
      </c>
      <c r="U50" s="139">
        <v>83</v>
      </c>
    </row>
    <row r="51" spans="1:21" ht="13.15" customHeight="1" x14ac:dyDescent="0.2">
      <c r="A51" s="60">
        <v>84</v>
      </c>
      <c r="B51" s="760" t="s">
        <v>422</v>
      </c>
      <c r="C51" s="960">
        <v>125.12008295475587</v>
      </c>
      <c r="D51" s="758"/>
      <c r="E51" s="845">
        <v>0</v>
      </c>
      <c r="F51" s="205">
        <v>95.46779741718683</v>
      </c>
      <c r="G51" s="928">
        <v>1.50199421499732</v>
      </c>
      <c r="H51" s="928">
        <v>5.4449192854331629</v>
      </c>
      <c r="I51" s="928">
        <v>24.207366252135884</v>
      </c>
      <c r="J51" s="941"/>
      <c r="K51" s="1135">
        <v>76.300938396682909</v>
      </c>
      <c r="L51" s="1135">
        <v>1.2004421508739325</v>
      </c>
      <c r="M51" s="1135">
        <v>4.3517548556949697</v>
      </c>
      <c r="N51" s="1135">
        <v>19.347306747622124</v>
      </c>
      <c r="O51" s="1136">
        <v>0</v>
      </c>
      <c r="P51" s="944" t="s">
        <v>395</v>
      </c>
      <c r="Q51" s="944" t="s">
        <v>395</v>
      </c>
      <c r="R51" s="944" t="s">
        <v>395</v>
      </c>
      <c r="S51" s="944" t="s">
        <v>395</v>
      </c>
      <c r="T51" s="944" t="s">
        <v>395</v>
      </c>
      <c r="U51" s="139">
        <v>84</v>
      </c>
    </row>
    <row r="52" spans="1:21" ht="13.15" customHeight="1" x14ac:dyDescent="0.2">
      <c r="A52" s="60">
        <v>91</v>
      </c>
      <c r="B52" s="760" t="s">
        <v>74</v>
      </c>
      <c r="C52" s="960">
        <v>116.94880828953787</v>
      </c>
      <c r="D52" s="758">
        <v>1514</v>
      </c>
      <c r="E52" s="845">
        <v>1294.5835208954763</v>
      </c>
      <c r="F52" s="205">
        <v>28.194495343069409</v>
      </c>
      <c r="G52" s="928"/>
      <c r="H52" s="928">
        <v>16.918709204696452</v>
      </c>
      <c r="I52" s="928">
        <v>65.098061302279447</v>
      </c>
      <c r="J52" s="941">
        <v>6.7375424394925876</v>
      </c>
      <c r="K52" s="1135">
        <v>24.108407563475502</v>
      </c>
      <c r="L52" s="1135">
        <v>0</v>
      </c>
      <c r="M52" s="1135">
        <v>14.466764947967395</v>
      </c>
      <c r="N52" s="1135">
        <v>55.663723516627797</v>
      </c>
      <c r="O52" s="1136">
        <v>5.7611039719293338</v>
      </c>
      <c r="P52" s="943">
        <v>186.22520041657472</v>
      </c>
      <c r="Q52" s="943">
        <v>0</v>
      </c>
      <c r="R52" s="943">
        <v>111.74840954224868</v>
      </c>
      <c r="S52" s="943">
        <v>429.97398482351025</v>
      </c>
      <c r="T52" s="943">
        <v>44.501601317652501</v>
      </c>
      <c r="U52" s="139">
        <v>91</v>
      </c>
    </row>
    <row r="53" spans="1:21" ht="13.15" customHeight="1" x14ac:dyDescent="0.2">
      <c r="A53" s="60">
        <v>92</v>
      </c>
      <c r="B53" s="760" t="s">
        <v>75</v>
      </c>
      <c r="C53" s="960">
        <v>302.65913493503132</v>
      </c>
      <c r="D53" s="758">
        <v>172</v>
      </c>
      <c r="E53" s="845">
        <v>56.8296080132924</v>
      </c>
      <c r="F53" s="205">
        <v>46.971942628206726</v>
      </c>
      <c r="G53" s="928">
        <v>11.822759540007384</v>
      </c>
      <c r="H53" s="928">
        <v>36.599832177107956</v>
      </c>
      <c r="I53" s="928">
        <v>217.72945788698178</v>
      </c>
      <c r="J53" s="941">
        <v>1.3579022427347569</v>
      </c>
      <c r="K53" s="1135">
        <v>15.519750506882835</v>
      </c>
      <c r="L53" s="1135">
        <v>3.906295292407167</v>
      </c>
      <c r="M53" s="1135">
        <v>12.092756488240298</v>
      </c>
      <c r="N53" s="1135">
        <v>71.938835724789698</v>
      </c>
      <c r="O53" s="1136">
        <v>0.4486572800871329</v>
      </c>
      <c r="P53" s="944" t="s">
        <v>395</v>
      </c>
      <c r="Q53" s="944" t="s">
        <v>395</v>
      </c>
      <c r="R53" s="944" t="s">
        <v>395</v>
      </c>
      <c r="S53" s="944" t="s">
        <v>395</v>
      </c>
      <c r="T53" s="944" t="s">
        <v>395</v>
      </c>
      <c r="U53" s="139">
        <v>92</v>
      </c>
    </row>
    <row r="54" spans="1:21" ht="13.15" customHeight="1" x14ac:dyDescent="0.2">
      <c r="A54" s="60">
        <v>93</v>
      </c>
      <c r="B54" s="760" t="s">
        <v>76</v>
      </c>
      <c r="C54" s="960">
        <v>84.571601398109991</v>
      </c>
      <c r="D54" s="758">
        <v>1625</v>
      </c>
      <c r="E54" s="845">
        <v>1921.4487761092762</v>
      </c>
      <c r="F54" s="205">
        <v>35.238788049796341</v>
      </c>
      <c r="G54" s="928">
        <v>3.3525116450026289</v>
      </c>
      <c r="H54" s="928">
        <v>18.100220816231129</v>
      </c>
      <c r="I54" s="928">
        <v>30.369444173638115</v>
      </c>
      <c r="J54" s="941">
        <v>0.86314835844436999</v>
      </c>
      <c r="K54" s="1135">
        <v>41.667400719910994</v>
      </c>
      <c r="L54" s="1135">
        <v>3.964110398266091</v>
      </c>
      <c r="M54" s="1135">
        <v>21.402244390556891</v>
      </c>
      <c r="N54" s="1135">
        <v>35.909742362188275</v>
      </c>
      <c r="O54" s="1136">
        <v>1.0206125273437943</v>
      </c>
      <c r="P54" s="943">
        <v>216.85408030643902</v>
      </c>
      <c r="Q54" s="943">
        <v>20.630840892323871</v>
      </c>
      <c r="R54" s="943">
        <v>111.38597425373003</v>
      </c>
      <c r="S54" s="943">
        <v>186.88888722238841</v>
      </c>
      <c r="T54" s="943">
        <v>5.3116822058115076</v>
      </c>
      <c r="U54" s="139">
        <v>93</v>
      </c>
    </row>
    <row r="55" spans="1:21" ht="13.15" customHeight="1" x14ac:dyDescent="0.2">
      <c r="A55" s="60">
        <v>94</v>
      </c>
      <c r="B55" s="760" t="s">
        <v>77</v>
      </c>
      <c r="C55" s="960">
        <v>291.95784029628123</v>
      </c>
      <c r="D55" s="758">
        <v>2157</v>
      </c>
      <c r="E55" s="845">
        <v>738.80530072802935</v>
      </c>
      <c r="F55" s="205">
        <v>83.18731375560553</v>
      </c>
      <c r="G55" s="928">
        <v>3.7915293400067713</v>
      </c>
      <c r="H55" s="928">
        <v>21.502164680456968</v>
      </c>
      <c r="I55" s="928">
        <v>154.99736326643807</v>
      </c>
      <c r="J55" s="941">
        <v>32.270998593780448</v>
      </c>
      <c r="K55" s="1135">
        <v>28.492919961041757</v>
      </c>
      <c r="L55" s="1135">
        <v>1.2986564553837965</v>
      </c>
      <c r="M55" s="1135">
        <v>7.3648183787893462</v>
      </c>
      <c r="N55" s="1135">
        <v>53.088953908257942</v>
      </c>
      <c r="O55" s="1136">
        <v>11.053307751910882</v>
      </c>
      <c r="P55" s="943">
        <v>385.66209436998395</v>
      </c>
      <c r="Q55" s="943">
        <v>17.57779017156593</v>
      </c>
      <c r="R55" s="943">
        <v>99.685510804158397</v>
      </c>
      <c r="S55" s="943">
        <v>718.57841106369074</v>
      </c>
      <c r="T55" s="943">
        <v>149.61056371710916</v>
      </c>
      <c r="U55" s="139">
        <v>94</v>
      </c>
    </row>
    <row r="56" spans="1:21" ht="13.15" customHeight="1" x14ac:dyDescent="0.2">
      <c r="A56" s="60">
        <v>101</v>
      </c>
      <c r="B56" s="760" t="s">
        <v>78</v>
      </c>
      <c r="C56" s="961">
        <v>488.98153177131604</v>
      </c>
      <c r="D56" s="758">
        <v>3155</v>
      </c>
      <c r="E56" s="845">
        <v>645.21864221970486</v>
      </c>
      <c r="F56" s="205">
        <v>115.96148032584546</v>
      </c>
      <c r="G56" s="928">
        <v>3.1499577611882903</v>
      </c>
      <c r="H56" s="928">
        <v>51.917517038264528</v>
      </c>
      <c r="I56" s="928">
        <v>304.48546915456564</v>
      </c>
      <c r="J56" s="941">
        <v>16.61706525264038</v>
      </c>
      <c r="K56" s="1135">
        <v>23.71489980527069</v>
      </c>
      <c r="L56" s="1135">
        <v>0.64418747059376535</v>
      </c>
      <c r="M56" s="1135">
        <v>10.617480142899344</v>
      </c>
      <c r="N56" s="1135">
        <v>62.2693188537365</v>
      </c>
      <c r="O56" s="1136">
        <v>3.398301198093459</v>
      </c>
      <c r="P56" s="943">
        <v>367.54827361599195</v>
      </c>
      <c r="Q56" s="943">
        <v>9.9840182605017116</v>
      </c>
      <c r="R56" s="943">
        <v>164.55631390892086</v>
      </c>
      <c r="S56" s="943">
        <v>965.08865025218904</v>
      </c>
      <c r="T56" s="943">
        <v>52.668986537687417</v>
      </c>
      <c r="U56" s="139">
        <v>101</v>
      </c>
    </row>
    <row r="57" spans="1:21" ht="13.15" customHeight="1" x14ac:dyDescent="0.2">
      <c r="A57" s="60">
        <v>102</v>
      </c>
      <c r="B57" s="760" t="s">
        <v>79</v>
      </c>
      <c r="C57" s="960">
        <v>443.14451199645788</v>
      </c>
      <c r="D57" s="758">
        <v>112</v>
      </c>
      <c r="E57" s="845">
        <v>25.273922381531204</v>
      </c>
      <c r="F57" s="205">
        <v>14.402852484453909</v>
      </c>
      <c r="G57" s="928">
        <v>0.56487363499841503</v>
      </c>
      <c r="H57" s="928">
        <v>26.975815748224303</v>
      </c>
      <c r="I57" s="928">
        <v>393.83365077418864</v>
      </c>
      <c r="J57" s="941">
        <v>7.9321929895909511</v>
      </c>
      <c r="K57" s="1135">
        <v>3.2501479978993926</v>
      </c>
      <c r="L57" s="1135">
        <v>0.12746939648502972</v>
      </c>
      <c r="M57" s="1135">
        <v>6.0873631553491796</v>
      </c>
      <c r="N57" s="1135">
        <v>88.872510008052771</v>
      </c>
      <c r="O57" s="1136">
        <v>1.7899788386986397</v>
      </c>
      <c r="P57" s="943">
        <v>1285.9689718262418</v>
      </c>
      <c r="Q57" s="943">
        <v>50.435145982001345</v>
      </c>
      <c r="R57" s="943">
        <v>2408.554977520027</v>
      </c>
      <c r="S57" s="943">
        <v>35163.718819123984</v>
      </c>
      <c r="T57" s="943">
        <v>708.23151692776355</v>
      </c>
      <c r="U57" s="139">
        <v>102</v>
      </c>
    </row>
    <row r="58" spans="1:21" ht="13.15" customHeight="1" x14ac:dyDescent="0.2">
      <c r="A58" s="60">
        <v>103</v>
      </c>
      <c r="B58" s="760" t="s">
        <v>80</v>
      </c>
      <c r="C58" s="960">
        <v>359.72188019504881</v>
      </c>
      <c r="D58" s="758">
        <v>951</v>
      </c>
      <c r="E58" s="845">
        <v>264.37090773692933</v>
      </c>
      <c r="F58" s="205">
        <v>37.733416015884615</v>
      </c>
      <c r="G58" s="928">
        <v>3.2593204250011496</v>
      </c>
      <c r="H58" s="928">
        <v>27.365742257995386</v>
      </c>
      <c r="I58" s="928">
        <v>260.10625965032159</v>
      </c>
      <c r="J58" s="941">
        <v>34.516462270847121</v>
      </c>
      <c r="K58" s="1135">
        <v>10.489608248301369</v>
      </c>
      <c r="L58" s="1135">
        <v>0.90606677114938827</v>
      </c>
      <c r="M58" s="1135">
        <v>7.6074722625037712</v>
      </c>
      <c r="N58" s="1135">
        <v>72.307600390970521</v>
      </c>
      <c r="O58" s="1136">
        <v>9.5953190982243175</v>
      </c>
      <c r="P58" s="943">
        <v>396.77619364757743</v>
      </c>
      <c r="Q58" s="943">
        <v>34.272559674039428</v>
      </c>
      <c r="R58" s="943">
        <v>287.7575421450619</v>
      </c>
      <c r="S58" s="943">
        <v>2735.0815946406055</v>
      </c>
      <c r="T58" s="943">
        <v>362.94913008251439</v>
      </c>
      <c r="U58" s="139">
        <v>103</v>
      </c>
    </row>
    <row r="59" spans="1:21" ht="13.15" customHeight="1" x14ac:dyDescent="0.2">
      <c r="A59" s="60">
        <v>104</v>
      </c>
      <c r="B59" s="760" t="s">
        <v>92</v>
      </c>
      <c r="C59" s="960">
        <v>631.52971501193008</v>
      </c>
      <c r="D59" s="758"/>
      <c r="E59" s="845">
        <v>0</v>
      </c>
      <c r="F59" s="205"/>
      <c r="G59" s="928"/>
      <c r="H59" s="928">
        <v>11.1267303364318</v>
      </c>
      <c r="I59" s="928">
        <v>573.96633803213456</v>
      </c>
      <c r="J59" s="941">
        <v>46.436646643363801</v>
      </c>
      <c r="K59" s="1135">
        <v>0</v>
      </c>
      <c r="L59" s="1135">
        <v>0</v>
      </c>
      <c r="M59" s="1135">
        <v>1.7618696431761105</v>
      </c>
      <c r="N59" s="1135">
        <v>90.885088126263696</v>
      </c>
      <c r="O59" s="1136">
        <v>7.3530422305602166</v>
      </c>
      <c r="P59" s="944" t="s">
        <v>395</v>
      </c>
      <c r="Q59" s="944" t="s">
        <v>395</v>
      </c>
      <c r="R59" s="944" t="s">
        <v>395</v>
      </c>
      <c r="S59" s="944" t="s">
        <v>395</v>
      </c>
      <c r="T59" s="944" t="s">
        <v>395</v>
      </c>
      <c r="U59" s="139">
        <v>104</v>
      </c>
    </row>
    <row r="60" spans="1:21" ht="13.15" customHeight="1" x14ac:dyDescent="0.2">
      <c r="A60" s="60">
        <v>105</v>
      </c>
      <c r="B60" s="760" t="s">
        <v>81</v>
      </c>
      <c r="C60" s="960">
        <v>144.73535979113751</v>
      </c>
      <c r="D60" s="758">
        <v>541</v>
      </c>
      <c r="E60" s="845">
        <v>373.78564628622752</v>
      </c>
      <c r="F60" s="205">
        <v>32.415432759818813</v>
      </c>
      <c r="G60" s="928">
        <v>2.3194329351003273</v>
      </c>
      <c r="H60" s="928">
        <v>5.0573115337990009</v>
      </c>
      <c r="I60" s="928">
        <v>104.46563639935786</v>
      </c>
      <c r="J60" s="941">
        <v>2.7969790981618345</v>
      </c>
      <c r="K60" s="1135">
        <v>22.396346550418901</v>
      </c>
      <c r="L60" s="1135">
        <v>1.6025337128725274</v>
      </c>
      <c r="M60" s="1135">
        <v>3.4941782996891906</v>
      </c>
      <c r="N60" s="1135">
        <v>72.176997072525012</v>
      </c>
      <c r="O60" s="1136">
        <v>1.9324780773668966</v>
      </c>
      <c r="P60" s="943">
        <v>599.17620628130896</v>
      </c>
      <c r="Q60" s="943">
        <v>42.873067192242651</v>
      </c>
      <c r="R60" s="943">
        <v>93.480804691293912</v>
      </c>
      <c r="S60" s="943">
        <v>1930.9729463836943</v>
      </c>
      <c r="T60" s="943">
        <v>51.700168173046848</v>
      </c>
      <c r="U60" s="139">
        <v>105</v>
      </c>
    </row>
    <row r="61" spans="1:21" ht="13.15" customHeight="1" x14ac:dyDescent="0.2">
      <c r="A61" s="60">
        <v>106</v>
      </c>
      <c r="B61" s="760" t="s">
        <v>82</v>
      </c>
      <c r="C61" s="960">
        <v>62.577880663437071</v>
      </c>
      <c r="D61" s="758">
        <v>961</v>
      </c>
      <c r="E61" s="845">
        <v>1535.6863955948766</v>
      </c>
      <c r="F61" s="205">
        <v>23.033208121245803</v>
      </c>
      <c r="G61" s="928">
        <v>0.1020168249994881</v>
      </c>
      <c r="H61" s="928">
        <v>6.3962027633638803</v>
      </c>
      <c r="I61" s="928">
        <v>31.781194639227639</v>
      </c>
      <c r="J61" s="941">
        <v>1.3672751395997629</v>
      </c>
      <c r="K61" s="1135">
        <v>36.807267803020402</v>
      </c>
      <c r="L61" s="1135">
        <v>0.163023777599893</v>
      </c>
      <c r="M61" s="1135">
        <v>10.221187895072077</v>
      </c>
      <c r="N61" s="1135">
        <v>50.786626683886269</v>
      </c>
      <c r="O61" s="1136">
        <v>2.184917618021271</v>
      </c>
      <c r="P61" s="943">
        <v>239.67958502857235</v>
      </c>
      <c r="Q61" s="943">
        <v>1.0615694588916555</v>
      </c>
      <c r="R61" s="943">
        <v>66.557781096398344</v>
      </c>
      <c r="S61" s="943">
        <v>330.70962163608363</v>
      </c>
      <c r="T61" s="943">
        <v>14.227628924034994</v>
      </c>
      <c r="U61" s="139">
        <v>106</v>
      </c>
    </row>
    <row r="62" spans="1:21" ht="13.15" customHeight="1" x14ac:dyDescent="0.2">
      <c r="A62" s="60">
        <v>107</v>
      </c>
      <c r="B62" s="760" t="s">
        <v>83</v>
      </c>
      <c r="C62" s="960">
        <v>85.586241550417796</v>
      </c>
      <c r="D62" s="758">
        <v>2106</v>
      </c>
      <c r="E62" s="845">
        <v>2460.6758771611458</v>
      </c>
      <c r="F62" s="205">
        <v>43.597147174379579</v>
      </c>
      <c r="G62" s="928">
        <v>4.2129420001163265E-2</v>
      </c>
      <c r="H62" s="928">
        <v>9.1877461865934524</v>
      </c>
      <c r="I62" s="928">
        <v>32.713216007737714</v>
      </c>
      <c r="J62" s="941">
        <v>8.8132181706999227E-2</v>
      </c>
      <c r="K62" s="1135">
        <v>50.939434171434016</v>
      </c>
      <c r="L62" s="1135">
        <v>4.9224523986539759E-2</v>
      </c>
      <c r="M62" s="1135">
        <v>10.735073792416816</v>
      </c>
      <c r="N62" s="1135">
        <v>38.222517328870858</v>
      </c>
      <c r="O62" s="1136">
        <v>0.1029747072782506</v>
      </c>
      <c r="P62" s="943">
        <v>207.01399418033989</v>
      </c>
      <c r="Q62" s="943">
        <v>0.20004472935025291</v>
      </c>
      <c r="R62" s="943">
        <v>43.626525102533016</v>
      </c>
      <c r="S62" s="943">
        <v>155.33340934348394</v>
      </c>
      <c r="T62" s="943">
        <v>0.41848139462012923</v>
      </c>
      <c r="U62" s="139">
        <v>107</v>
      </c>
    </row>
    <row r="63" spans="1:21" ht="13.15" customHeight="1" x14ac:dyDescent="0.2">
      <c r="A63" s="60">
        <v>108</v>
      </c>
      <c r="B63" s="760" t="s">
        <v>84</v>
      </c>
      <c r="C63" s="960">
        <v>192.46249107097762</v>
      </c>
      <c r="D63" s="758">
        <v>1081</v>
      </c>
      <c r="E63" s="845">
        <v>561.66788343259122</v>
      </c>
      <c r="F63" s="205">
        <v>37.335500760830818</v>
      </c>
      <c r="G63" s="928">
        <v>9.1890389584944536</v>
      </c>
      <c r="H63" s="928">
        <v>11.335750690787894</v>
      </c>
      <c r="I63" s="928">
        <v>139.36557409505338</v>
      </c>
      <c r="J63" s="941">
        <v>4.4256655243055762</v>
      </c>
      <c r="K63" s="1135">
        <v>19.398845225931311</v>
      </c>
      <c r="L63" s="1135">
        <v>4.7744570421805763</v>
      </c>
      <c r="M63" s="1135">
        <v>5.8898493039910926</v>
      </c>
      <c r="N63" s="1135">
        <v>72.411810384215173</v>
      </c>
      <c r="O63" s="1136">
        <v>2.2994950858624441</v>
      </c>
      <c r="P63" s="943">
        <v>345.37928548409639</v>
      </c>
      <c r="Q63" s="943">
        <v>85.004985740004201</v>
      </c>
      <c r="R63" s="943">
        <v>104.86355865668727</v>
      </c>
      <c r="S63" s="943">
        <v>1289.2282524981811</v>
      </c>
      <c r="T63" s="943">
        <v>40.94047663557425</v>
      </c>
      <c r="U63" s="139">
        <v>108</v>
      </c>
    </row>
    <row r="64" spans="1:21" ht="13.15" customHeight="1" x14ac:dyDescent="0.2">
      <c r="A64" s="60">
        <v>109</v>
      </c>
      <c r="B64" s="760" t="s">
        <v>145</v>
      </c>
      <c r="C64" s="961">
        <v>147.02355046247226</v>
      </c>
      <c r="D64" s="758">
        <v>521</v>
      </c>
      <c r="E64" s="845">
        <v>354.36499687373907</v>
      </c>
      <c r="F64" s="205">
        <v>13.076115879831637</v>
      </c>
      <c r="G64" s="928">
        <v>0.43436525032186918</v>
      </c>
      <c r="H64" s="928">
        <v>11.364544175243063</v>
      </c>
      <c r="I64" s="928">
        <v>105.08046178349061</v>
      </c>
      <c r="J64" s="941">
        <v>17.502428623906926</v>
      </c>
      <c r="K64" s="1135">
        <v>8.8938920592652355</v>
      </c>
      <c r="L64" s="1135">
        <v>0.29543923334428035</v>
      </c>
      <c r="M64" s="1135">
        <v>7.7297440712696313</v>
      </c>
      <c r="N64" s="1135">
        <v>71.471857027634755</v>
      </c>
      <c r="O64" s="1136">
        <v>11.904506841830363</v>
      </c>
      <c r="P64" s="943">
        <v>250.98111093726749</v>
      </c>
      <c r="Q64" s="943">
        <v>8.3371449198055512</v>
      </c>
      <c r="R64" s="943">
        <v>218.12944674170947</v>
      </c>
      <c r="S64" s="943">
        <v>2016.8994584163265</v>
      </c>
      <c r="T64" s="943">
        <v>335.93912905771452</v>
      </c>
      <c r="U64" s="139">
        <v>109</v>
      </c>
    </row>
    <row r="65" spans="1:21" ht="13.15" customHeight="1" x14ac:dyDescent="0.2">
      <c r="A65" s="60">
        <v>111</v>
      </c>
      <c r="B65" s="760" t="s">
        <v>85</v>
      </c>
      <c r="C65" s="960">
        <v>75.238668388925376</v>
      </c>
      <c r="D65" s="758">
        <v>4577</v>
      </c>
      <c r="E65" s="845">
        <v>6083.3080887881624</v>
      </c>
      <c r="F65" s="205">
        <v>53.571093005359685</v>
      </c>
      <c r="G65" s="928">
        <v>2.1374529205926285</v>
      </c>
      <c r="H65" s="928">
        <v>14.059301318814317</v>
      </c>
      <c r="I65" s="928">
        <v>7.1187020401584205</v>
      </c>
      <c r="J65" s="941">
        <v>0.48957202459293669</v>
      </c>
      <c r="K65" s="1135">
        <v>71.201543238961662</v>
      </c>
      <c r="L65" s="1135">
        <v>2.8408967973006383</v>
      </c>
      <c r="M65" s="1135">
        <v>18.68627079647219</v>
      </c>
      <c r="N65" s="1135">
        <v>9.4614939267136808</v>
      </c>
      <c r="O65" s="1136">
        <v>0.65069203785243812</v>
      </c>
      <c r="P65" s="943">
        <v>117.04411842988789</v>
      </c>
      <c r="Q65" s="943">
        <v>4.6699867174844414</v>
      </c>
      <c r="R65" s="943">
        <v>30.717284943880966</v>
      </c>
      <c r="S65" s="943">
        <v>15.553205243955473</v>
      </c>
      <c r="T65" s="943">
        <v>1.0696351859142159</v>
      </c>
      <c r="U65" s="139">
        <v>111</v>
      </c>
    </row>
    <row r="66" spans="1:21" ht="13.15" customHeight="1" x14ac:dyDescent="0.2">
      <c r="A66" s="60">
        <v>112</v>
      </c>
      <c r="B66" s="760" t="s">
        <v>86</v>
      </c>
      <c r="C66" s="960">
        <v>332.9814033308499</v>
      </c>
      <c r="D66" s="758">
        <v>5687</v>
      </c>
      <c r="E66" s="845">
        <v>1707.9031871186523</v>
      </c>
      <c r="F66" s="205">
        <v>126.65232125176534</v>
      </c>
      <c r="G66" s="928">
        <v>18.236033332800854</v>
      </c>
      <c r="H66" s="928">
        <v>27.665262221325609</v>
      </c>
      <c r="I66" s="928">
        <v>175.90501552240858</v>
      </c>
      <c r="J66" s="941">
        <v>2.7588043353503249</v>
      </c>
      <c r="K66" s="1135">
        <v>38.035854250371983</v>
      </c>
      <c r="L66" s="1135">
        <v>5.4765921310871395</v>
      </c>
      <c r="M66" s="1135">
        <v>8.3083505398760771</v>
      </c>
      <c r="N66" s="1135">
        <v>52.827279170191247</v>
      </c>
      <c r="O66" s="1136">
        <v>0.82851603956067799</v>
      </c>
      <c r="P66" s="943">
        <v>222.70497846274895</v>
      </c>
      <c r="Q66" s="943">
        <v>32.066174314754448</v>
      </c>
      <c r="R66" s="943">
        <v>48.646495905267464</v>
      </c>
      <c r="S66" s="943">
        <v>309.31073592827249</v>
      </c>
      <c r="T66" s="943">
        <v>4.8510714530513894</v>
      </c>
      <c r="U66" s="139">
        <v>112</v>
      </c>
    </row>
    <row r="67" spans="1:21" ht="13.15" customHeight="1" x14ac:dyDescent="0.2">
      <c r="A67" s="60">
        <v>113</v>
      </c>
      <c r="B67" s="760" t="s">
        <v>87</v>
      </c>
      <c r="C67" s="960">
        <v>78.90739485420103</v>
      </c>
      <c r="D67" s="758">
        <v>485</v>
      </c>
      <c r="E67" s="845">
        <v>614.6445474421572</v>
      </c>
      <c r="F67" s="205">
        <v>33.030497111689854</v>
      </c>
      <c r="G67" s="928">
        <v>5.7489973685637779</v>
      </c>
      <c r="H67" s="928">
        <v>9.4392866606742292</v>
      </c>
      <c r="I67" s="928">
        <v>36.229431437587145</v>
      </c>
      <c r="J67" s="941">
        <v>0.20817964424977711</v>
      </c>
      <c r="K67" s="1135">
        <v>41.859824637121839</v>
      </c>
      <c r="L67" s="1135">
        <v>7.2857523419526515</v>
      </c>
      <c r="M67" s="1135">
        <v>11.9624867581998</v>
      </c>
      <c r="N67" s="1135">
        <v>45.913860804211168</v>
      </c>
      <c r="O67" s="1136">
        <v>0.26382780046716192</v>
      </c>
      <c r="P67" s="943">
        <v>681.04117756061555</v>
      </c>
      <c r="Q67" s="943">
        <v>118.53602821780986</v>
      </c>
      <c r="R67" s="943">
        <v>194.62446723039648</v>
      </c>
      <c r="S67" s="943">
        <v>746.99858634200302</v>
      </c>
      <c r="T67" s="943">
        <v>4.2923637989644767</v>
      </c>
      <c r="U67" s="139">
        <v>113</v>
      </c>
    </row>
    <row r="68" spans="1:21" ht="13.15" customHeight="1" x14ac:dyDescent="0.2">
      <c r="A68" s="60">
        <v>121</v>
      </c>
      <c r="B68" s="760" t="s">
        <v>61</v>
      </c>
      <c r="C68" s="960">
        <v>117.18744312307093</v>
      </c>
      <c r="D68" s="758">
        <v>5927</v>
      </c>
      <c r="E68" s="845">
        <v>5057.7091214247503</v>
      </c>
      <c r="F68" s="205">
        <v>79.788752828886032</v>
      </c>
      <c r="G68" s="928">
        <v>7.8422190314928937</v>
      </c>
      <c r="H68" s="928">
        <v>30.276119335196384</v>
      </c>
      <c r="I68" s="928">
        <v>7.1225709589885486</v>
      </c>
      <c r="J68" s="941"/>
      <c r="K68" s="1135">
        <v>68.086435459720221</v>
      </c>
      <c r="L68" s="1135">
        <v>6.6920301548493972</v>
      </c>
      <c r="M68" s="1135">
        <v>25.835634372020756</v>
      </c>
      <c r="N68" s="1135">
        <v>6.0779301682590541</v>
      </c>
      <c r="O68" s="1136">
        <v>0</v>
      </c>
      <c r="P68" s="943">
        <v>134.61912068312137</v>
      </c>
      <c r="Q68" s="943">
        <v>13.231346434103077</v>
      </c>
      <c r="R68" s="943">
        <v>51.081692821320033</v>
      </c>
      <c r="S68" s="943">
        <v>12.017160382973762</v>
      </c>
      <c r="T68" s="943">
        <v>0</v>
      </c>
      <c r="U68" s="139">
        <v>121</v>
      </c>
    </row>
    <row r="69" spans="1:21" ht="13.15" customHeight="1" x14ac:dyDescent="0.2">
      <c r="A69" s="60">
        <v>122</v>
      </c>
      <c r="B69" s="760" t="s">
        <v>62</v>
      </c>
      <c r="C69" s="960">
        <v>135.81471253578468</v>
      </c>
      <c r="D69" s="758">
        <v>5311</v>
      </c>
      <c r="E69" s="845">
        <v>3910.4747201822106</v>
      </c>
      <c r="F69" s="205">
        <v>80.873724104736624</v>
      </c>
      <c r="G69" s="928">
        <v>2.7338992113514808</v>
      </c>
      <c r="H69" s="928">
        <v>39.778066521277374</v>
      </c>
      <c r="I69" s="928">
        <v>15.162921909770617</v>
      </c>
      <c r="J69" s="941"/>
      <c r="K69" s="1135">
        <v>59.547101042847537</v>
      </c>
      <c r="L69" s="1135">
        <v>2.0129624841867915</v>
      </c>
      <c r="M69" s="1135">
        <v>29.288481180414514</v>
      </c>
      <c r="N69" s="1135">
        <v>11.164417776737896</v>
      </c>
      <c r="O69" s="1136">
        <v>0</v>
      </c>
      <c r="P69" s="943">
        <v>152.27588797728606</v>
      </c>
      <c r="Q69" s="943">
        <v>5.1476166660732074</v>
      </c>
      <c r="R69" s="943">
        <v>74.897508042322301</v>
      </c>
      <c r="S69" s="943">
        <v>28.550031839146332</v>
      </c>
      <c r="T69" s="943">
        <v>0</v>
      </c>
      <c r="U69" s="139">
        <v>122</v>
      </c>
    </row>
    <row r="70" spans="1:21" ht="13.15" customHeight="1" x14ac:dyDescent="0.2">
      <c r="A70" s="60">
        <v>123</v>
      </c>
      <c r="B70" s="760" t="s">
        <v>63</v>
      </c>
      <c r="C70" s="960">
        <v>257.28873979282758</v>
      </c>
      <c r="D70" s="758">
        <v>2602</v>
      </c>
      <c r="E70" s="845">
        <v>1011.3151481464623</v>
      </c>
      <c r="F70" s="205">
        <v>75.673653793498715</v>
      </c>
      <c r="G70" s="928">
        <v>7.1184211373160373</v>
      </c>
      <c r="H70" s="928">
        <v>31.294027895994699</v>
      </c>
      <c r="I70" s="928">
        <v>147.80242608324951</v>
      </c>
      <c r="J70" s="941">
        <v>2.5186320200846501</v>
      </c>
      <c r="K70" s="1135">
        <v>29.411957108745675</v>
      </c>
      <c r="L70" s="1135">
        <v>2.7667052755778925</v>
      </c>
      <c r="M70" s="1135">
        <v>12.162999407278017</v>
      </c>
      <c r="N70" s="1135">
        <v>57.446130834276723</v>
      </c>
      <c r="O70" s="1136">
        <v>0.97891264969958924</v>
      </c>
      <c r="P70" s="943">
        <v>290.82880012874216</v>
      </c>
      <c r="Q70" s="943">
        <v>27.357498606133888</v>
      </c>
      <c r="R70" s="943">
        <v>120.26913103764296</v>
      </c>
      <c r="S70" s="943">
        <v>568.03392038143545</v>
      </c>
      <c r="T70" s="943">
        <v>9.6796003846450809</v>
      </c>
      <c r="U70" s="139">
        <v>123</v>
      </c>
    </row>
    <row r="71" spans="1:21" ht="12.6" customHeight="1" x14ac:dyDescent="0.2">
      <c r="A71" s="60"/>
      <c r="B71" s="61"/>
      <c r="C71" s="205"/>
      <c r="D71" s="758"/>
      <c r="E71" s="206"/>
      <c r="F71" s="206"/>
      <c r="G71" s="206"/>
      <c r="H71" s="942"/>
      <c r="I71" s="942"/>
      <c r="J71" s="942"/>
      <c r="K71" s="942"/>
      <c r="L71" s="942"/>
      <c r="M71" s="942"/>
      <c r="N71" s="942"/>
      <c r="O71" s="942"/>
      <c r="P71" s="942"/>
      <c r="Q71" s="942"/>
      <c r="R71" s="942"/>
      <c r="S71" s="942"/>
      <c r="T71" s="942"/>
      <c r="U71" s="60"/>
    </row>
    <row r="72" spans="1:21" s="934" customFormat="1" ht="13.15" customHeight="1" x14ac:dyDescent="0.2">
      <c r="A72" s="875">
        <v>1</v>
      </c>
      <c r="B72" s="956" t="s">
        <v>2</v>
      </c>
      <c r="C72" s="958">
        <v>1051.8925737936015</v>
      </c>
      <c r="D72" s="936">
        <v>15118</v>
      </c>
      <c r="E72" s="846">
        <v>1437.2190066403491</v>
      </c>
      <c r="F72" s="935">
        <v>452.71597472507307</v>
      </c>
      <c r="G72" s="936">
        <v>195.71706203122966</v>
      </c>
      <c r="H72" s="936">
        <v>116.54990375859909</v>
      </c>
      <c r="I72" s="936">
        <v>347.53409110671663</v>
      </c>
      <c r="J72" s="937">
        <v>135.09260420321266</v>
      </c>
      <c r="K72" s="1137">
        <v>43.03823280093841</v>
      </c>
      <c r="L72" s="1137">
        <v>18.606183455158849</v>
      </c>
      <c r="M72" s="1137">
        <v>11.080019639103192</v>
      </c>
      <c r="N72" s="1137">
        <v>33.038933800373847</v>
      </c>
      <c r="O72" s="1138">
        <v>12.842813759584546</v>
      </c>
      <c r="P72" s="945">
        <v>299.45493764060927</v>
      </c>
      <c r="Q72" s="945">
        <v>129.45962563251069</v>
      </c>
      <c r="R72" s="945">
        <v>77.09346723018858</v>
      </c>
      <c r="S72" s="945">
        <v>229.88099689556597</v>
      </c>
      <c r="T72" s="945">
        <v>89.358780396357091</v>
      </c>
      <c r="U72" s="140">
        <v>1</v>
      </c>
    </row>
    <row r="73" spans="1:21" s="934" customFormat="1" ht="13.15" customHeight="1" x14ac:dyDescent="0.2">
      <c r="A73" s="875">
        <v>2</v>
      </c>
      <c r="B73" s="956" t="s">
        <v>6</v>
      </c>
      <c r="C73" s="958">
        <v>563.876382467094</v>
      </c>
      <c r="D73" s="936">
        <v>18467</v>
      </c>
      <c r="E73" s="846">
        <v>3275.0085966009892</v>
      </c>
      <c r="F73" s="935">
        <v>360.80175002990006</v>
      </c>
      <c r="G73" s="936">
        <v>31.620415695903425</v>
      </c>
      <c r="H73" s="936">
        <v>102.16454380351173</v>
      </c>
      <c r="I73" s="936">
        <v>98.926300194485407</v>
      </c>
      <c r="J73" s="937">
        <v>1.9837884391968006</v>
      </c>
      <c r="K73" s="1137">
        <v>63.985965940142087</v>
      </c>
      <c r="L73" s="1137">
        <v>5.6076857763676049</v>
      </c>
      <c r="M73" s="1137">
        <v>18.118251975107988</v>
      </c>
      <c r="N73" s="1137">
        <v>17.543969435580753</v>
      </c>
      <c r="O73" s="1138">
        <v>0.35181264916917637</v>
      </c>
      <c r="P73" s="945">
        <v>195.37648239015545</v>
      </c>
      <c r="Q73" s="945">
        <v>17.122659715115301</v>
      </c>
      <c r="R73" s="945">
        <v>55.322761576602446</v>
      </c>
      <c r="S73" s="945">
        <v>53.569231707632753</v>
      </c>
      <c r="T73" s="945">
        <v>1.0742342769246769</v>
      </c>
      <c r="U73" s="140">
        <v>2</v>
      </c>
    </row>
    <row r="74" spans="1:21" s="934" customFormat="1" ht="13.15" customHeight="1" x14ac:dyDescent="0.2">
      <c r="A74" s="875">
        <v>3</v>
      </c>
      <c r="B74" s="956" t="s">
        <v>10</v>
      </c>
      <c r="C74" s="958">
        <v>500.07784638204907</v>
      </c>
      <c r="D74" s="936">
        <v>21441</v>
      </c>
      <c r="E74" s="846">
        <v>4287.5324622197968</v>
      </c>
      <c r="F74" s="935">
        <v>343.70059249364027</v>
      </c>
      <c r="G74" s="936">
        <v>27.27799559898288</v>
      </c>
      <c r="H74" s="936">
        <v>94.905027348856947</v>
      </c>
      <c r="I74" s="936">
        <v>53.063322461093286</v>
      </c>
      <c r="J74" s="937">
        <v>8.4089040784584395</v>
      </c>
      <c r="K74" s="1137">
        <v>68.729417825691925</v>
      </c>
      <c r="L74" s="1137">
        <v>5.4547498547142315</v>
      </c>
      <c r="M74" s="1137">
        <v>18.97805072459688</v>
      </c>
      <c r="N74" s="1137">
        <v>10.611012434362872</v>
      </c>
      <c r="O74" s="1138">
        <v>1.6815190153483046</v>
      </c>
      <c r="P74" s="945">
        <v>160.30063546179761</v>
      </c>
      <c r="Q74" s="945">
        <v>12.722352315182539</v>
      </c>
      <c r="R74" s="945">
        <v>44.263340025585066</v>
      </c>
      <c r="S74" s="945">
        <v>24.748529667969446</v>
      </c>
      <c r="T74" s="945">
        <v>3.9218805458973178</v>
      </c>
      <c r="U74" s="140">
        <v>3</v>
      </c>
    </row>
    <row r="75" spans="1:21" s="934" customFormat="1" ht="13.15" customHeight="1" x14ac:dyDescent="0.2">
      <c r="A75" s="875">
        <v>4</v>
      </c>
      <c r="B75" s="956" t="s">
        <v>3</v>
      </c>
      <c r="C75" s="958">
        <v>1456.0151421899229</v>
      </c>
      <c r="D75" s="936">
        <v>19147</v>
      </c>
      <c r="E75" s="846">
        <v>1315.0275326946057</v>
      </c>
      <c r="F75" s="935">
        <v>625.70474647286323</v>
      </c>
      <c r="G75" s="936">
        <v>60.905255312919422</v>
      </c>
      <c r="H75" s="936">
        <v>183.15082216107126</v>
      </c>
      <c r="I75" s="936">
        <v>597.79121160884642</v>
      </c>
      <c r="J75" s="937">
        <v>49.368361947141814</v>
      </c>
      <c r="K75" s="1137">
        <v>42.973780171803064</v>
      </c>
      <c r="L75" s="1137">
        <v>4.1830097468158698</v>
      </c>
      <c r="M75" s="1137">
        <v>12.578909164749676</v>
      </c>
      <c r="N75" s="1137">
        <v>41.056661726040652</v>
      </c>
      <c r="O75" s="1138">
        <v>3.3906489374066</v>
      </c>
      <c r="P75" s="945">
        <v>326.78996525453761</v>
      </c>
      <c r="Q75" s="945">
        <v>31.809294047589397</v>
      </c>
      <c r="R75" s="945">
        <v>95.655101144341813</v>
      </c>
      <c r="S75" s="945">
        <v>312.21142299516708</v>
      </c>
      <c r="T75" s="945">
        <v>25.783862718515596</v>
      </c>
      <c r="U75" s="140">
        <v>4</v>
      </c>
    </row>
    <row r="76" spans="1:21" s="934" customFormat="1" ht="13.15" customHeight="1" x14ac:dyDescent="0.2">
      <c r="A76" s="875">
        <v>5</v>
      </c>
      <c r="B76" s="956" t="s">
        <v>7</v>
      </c>
      <c r="C76" s="958">
        <v>747.61698637114591</v>
      </c>
      <c r="D76" s="936">
        <v>11062</v>
      </c>
      <c r="E76" s="846">
        <v>1479.6346527242222</v>
      </c>
      <c r="F76" s="935">
        <v>266.33203664235634</v>
      </c>
      <c r="G76" s="936">
        <v>35.327003809527554</v>
      </c>
      <c r="H76" s="936">
        <v>65.382787549497365</v>
      </c>
      <c r="I76" s="936">
        <v>380.9206039384602</v>
      </c>
      <c r="J76" s="937">
        <v>34.981558240831895</v>
      </c>
      <c r="K76" s="1137">
        <v>35.624128597599686</v>
      </c>
      <c r="L76" s="1137">
        <v>4.7252810534711243</v>
      </c>
      <c r="M76" s="1137">
        <v>8.7454925103907186</v>
      </c>
      <c r="N76" s="1137">
        <v>50.951304061108701</v>
      </c>
      <c r="O76" s="1138">
        <v>4.6790748309008725</v>
      </c>
      <c r="P76" s="945">
        <v>240.76300546226392</v>
      </c>
      <c r="Q76" s="945">
        <v>31.935458153613769</v>
      </c>
      <c r="R76" s="945">
        <v>59.105756237115678</v>
      </c>
      <c r="S76" s="945">
        <v>344.35057307761724</v>
      </c>
      <c r="T76" s="945">
        <v>31.623176858463111</v>
      </c>
      <c r="U76" s="140">
        <v>5</v>
      </c>
    </row>
    <row r="77" spans="1:21" s="934" customFormat="1" ht="13.15" customHeight="1" x14ac:dyDescent="0.2">
      <c r="A77" s="875">
        <v>6</v>
      </c>
      <c r="B77" s="956" t="s">
        <v>11</v>
      </c>
      <c r="C77" s="958">
        <v>3280.3419622696097</v>
      </c>
      <c r="D77" s="936">
        <v>7255</v>
      </c>
      <c r="E77" s="846">
        <v>221.16596633664363</v>
      </c>
      <c r="F77" s="935">
        <v>291.59692884604971</v>
      </c>
      <c r="G77" s="936">
        <v>75.863764435458435</v>
      </c>
      <c r="H77" s="936">
        <v>144.77358700736787</v>
      </c>
      <c r="I77" s="936">
        <v>2732.3216303375034</v>
      </c>
      <c r="J77" s="937">
        <v>111.64981607868751</v>
      </c>
      <c r="K77" s="1137">
        <v>8.8892235077924315</v>
      </c>
      <c r="L77" s="1137">
        <v>2.3126785349832755</v>
      </c>
      <c r="M77" s="1137">
        <v>4.4133687485191819</v>
      </c>
      <c r="N77" s="1137">
        <v>83.293804785128529</v>
      </c>
      <c r="O77" s="1138">
        <v>3.403602958559814</v>
      </c>
      <c r="P77" s="945">
        <v>401.92547049765642</v>
      </c>
      <c r="Q77" s="945">
        <v>104.56755952509778</v>
      </c>
      <c r="R77" s="945">
        <v>199.5500854684602</v>
      </c>
      <c r="S77" s="945">
        <v>3766.122164490012</v>
      </c>
      <c r="T77" s="945">
        <v>153.8936127893694</v>
      </c>
      <c r="U77" s="140">
        <v>6</v>
      </c>
    </row>
    <row r="78" spans="1:21" s="934" customFormat="1" ht="13.15" customHeight="1" x14ac:dyDescent="0.2">
      <c r="A78" s="875">
        <v>7</v>
      </c>
      <c r="B78" s="956" t="s">
        <v>4</v>
      </c>
      <c r="C78" s="958">
        <v>800.74881558921049</v>
      </c>
      <c r="D78" s="936">
        <v>4745</v>
      </c>
      <c r="E78" s="846">
        <v>592.57034261218519</v>
      </c>
      <c r="F78" s="935">
        <v>200.26443113260257</v>
      </c>
      <c r="G78" s="936">
        <v>33.845670197444214</v>
      </c>
      <c r="H78" s="936">
        <v>75.14291471402889</v>
      </c>
      <c r="I78" s="936">
        <v>522.79661064628635</v>
      </c>
      <c r="J78" s="937">
        <v>2.5448590962927149</v>
      </c>
      <c r="K78" s="1137">
        <v>25.009644377087604</v>
      </c>
      <c r="L78" s="1137">
        <v>4.2267524520207687</v>
      </c>
      <c r="M78" s="1137">
        <v>9.3840806568957458</v>
      </c>
      <c r="N78" s="1137">
        <v>65.288465055249546</v>
      </c>
      <c r="O78" s="1138">
        <v>0.31780991076710435</v>
      </c>
      <c r="P78" s="945">
        <v>422.05359564299806</v>
      </c>
      <c r="Q78" s="945">
        <v>71.329125811262827</v>
      </c>
      <c r="R78" s="945">
        <v>158.36230708962887</v>
      </c>
      <c r="S78" s="945">
        <v>1101.7842163251555</v>
      </c>
      <c r="T78" s="945">
        <v>5.3632436170552475</v>
      </c>
      <c r="U78" s="140">
        <v>7</v>
      </c>
    </row>
    <row r="79" spans="1:21" s="934" customFormat="1" ht="13.15" customHeight="1" x14ac:dyDescent="0.2">
      <c r="A79" s="875">
        <v>8</v>
      </c>
      <c r="B79" s="956" t="s">
        <v>5</v>
      </c>
      <c r="C79" s="958">
        <v>584.75939112544722</v>
      </c>
      <c r="D79" s="936">
        <v>5650</v>
      </c>
      <c r="E79" s="846">
        <v>966.20936503915277</v>
      </c>
      <c r="F79" s="935">
        <v>211.23585377951662</v>
      </c>
      <c r="G79" s="936">
        <v>20.206861487296017</v>
      </c>
      <c r="H79" s="936">
        <v>46.021925170359928</v>
      </c>
      <c r="I79" s="936">
        <v>324.86973161982684</v>
      </c>
      <c r="J79" s="937">
        <v>2.6318805557438041</v>
      </c>
      <c r="K79" s="1137">
        <v>36.123550469700902</v>
      </c>
      <c r="L79" s="1137">
        <v>3.4555856295706899</v>
      </c>
      <c r="M79" s="1137">
        <v>7.8702327604836944</v>
      </c>
      <c r="N79" s="1137">
        <v>55.556137541386349</v>
      </c>
      <c r="O79" s="1138">
        <v>0.45007922842904668</v>
      </c>
      <c r="P79" s="945">
        <v>373.86876775135681</v>
      </c>
      <c r="Q79" s="945">
        <v>35.764356614683216</v>
      </c>
      <c r="R79" s="945">
        <v>81.454734814796339</v>
      </c>
      <c r="S79" s="945">
        <v>574.99067543332183</v>
      </c>
      <c r="T79" s="945">
        <v>4.6581956738828394</v>
      </c>
      <c r="U79" s="140">
        <v>8</v>
      </c>
    </row>
    <row r="80" spans="1:21" s="934" customFormat="1" ht="13.15" customHeight="1" x14ac:dyDescent="0.2">
      <c r="A80" s="875">
        <v>9</v>
      </c>
      <c r="B80" s="956" t="s">
        <v>8</v>
      </c>
      <c r="C80" s="958">
        <v>796.13738491896038</v>
      </c>
      <c r="D80" s="936">
        <v>5468</v>
      </c>
      <c r="E80" s="846">
        <v>686.8161329412502</v>
      </c>
      <c r="F80" s="935">
        <v>193.592539776678</v>
      </c>
      <c r="G80" s="936">
        <v>18.966800525016783</v>
      </c>
      <c r="H80" s="936">
        <v>93.120926878492511</v>
      </c>
      <c r="I80" s="936">
        <v>468.19432662933741</v>
      </c>
      <c r="J80" s="937">
        <v>41.229591634452163</v>
      </c>
      <c r="K80" s="1137">
        <v>24.316473945810742</v>
      </c>
      <c r="L80" s="1137">
        <v>2.3823527049853879</v>
      </c>
      <c r="M80" s="1137">
        <v>11.696590141658952</v>
      </c>
      <c r="N80" s="1137">
        <v>58.808232787233749</v>
      </c>
      <c r="O80" s="1138">
        <v>5.1787031252965177</v>
      </c>
      <c r="P80" s="945">
        <v>354.04634194710678</v>
      </c>
      <c r="Q80" s="945">
        <v>34.686906592934861</v>
      </c>
      <c r="R80" s="945">
        <v>170.30162194310992</v>
      </c>
      <c r="S80" s="945">
        <v>856.24419646916124</v>
      </c>
      <c r="T80" s="945">
        <v>75.401594064469933</v>
      </c>
      <c r="U80" s="140">
        <v>9</v>
      </c>
    </row>
    <row r="81" spans="1:21" s="934" customFormat="1" ht="13.15" customHeight="1" x14ac:dyDescent="0.2">
      <c r="A81" s="875">
        <v>10</v>
      </c>
      <c r="B81" s="956" t="s">
        <v>9</v>
      </c>
      <c r="C81" s="958">
        <v>2555.7631625131953</v>
      </c>
      <c r="D81" s="936">
        <v>9428</v>
      </c>
      <c r="E81" s="846">
        <v>368.89177128326043</v>
      </c>
      <c r="F81" s="935">
        <v>317.55515352229065</v>
      </c>
      <c r="G81" s="936">
        <v>19.061135210105157</v>
      </c>
      <c r="H81" s="936">
        <v>160.72736073070328</v>
      </c>
      <c r="I81" s="936">
        <v>1945.7978005360774</v>
      </c>
      <c r="J81" s="937">
        <v>131.68284772412338</v>
      </c>
      <c r="K81" s="1137">
        <v>12.425061843759599</v>
      </c>
      <c r="L81" s="1137">
        <v>0.74580992048423989</v>
      </c>
      <c r="M81" s="1137">
        <v>6.2888206187561195</v>
      </c>
      <c r="N81" s="1137">
        <v>76.133729019816059</v>
      </c>
      <c r="O81" s="1138">
        <v>5.1523885176681938</v>
      </c>
      <c r="P81" s="945">
        <v>336.8213338166002</v>
      </c>
      <c r="Q81" s="945">
        <v>20.217580833798426</v>
      </c>
      <c r="R81" s="945">
        <v>170.47874494134842</v>
      </c>
      <c r="S81" s="945">
        <v>2063.8500217820083</v>
      </c>
      <c r="T81" s="945">
        <v>139.67209134930354</v>
      </c>
      <c r="U81" s="140">
        <v>10</v>
      </c>
    </row>
    <row r="82" spans="1:21" s="934" customFormat="1" ht="13.15" customHeight="1" x14ac:dyDescent="0.2">
      <c r="A82" s="875">
        <v>11</v>
      </c>
      <c r="B82" s="956" t="s">
        <v>93</v>
      </c>
      <c r="C82" s="958">
        <v>487.12746657397628</v>
      </c>
      <c r="D82" s="936">
        <v>10749</v>
      </c>
      <c r="E82" s="846">
        <v>2206.6093040490937</v>
      </c>
      <c r="F82" s="935">
        <v>213.2539113688149</v>
      </c>
      <c r="G82" s="936">
        <v>26.122483621957262</v>
      </c>
      <c r="H82" s="936">
        <v>51.163850200814153</v>
      </c>
      <c r="I82" s="936">
        <v>219.25314900015414</v>
      </c>
      <c r="J82" s="937">
        <v>3.4565560041930383</v>
      </c>
      <c r="K82" s="1137">
        <v>43.777845841593425</v>
      </c>
      <c r="L82" s="1137">
        <v>5.3625560894111972</v>
      </c>
      <c r="M82" s="1137">
        <v>10.503174982239335</v>
      </c>
      <c r="N82" s="1137">
        <v>45.009399807033432</v>
      </c>
      <c r="O82" s="1138">
        <v>0.70957936913379072</v>
      </c>
      <c r="P82" s="945">
        <v>198.39418677906309</v>
      </c>
      <c r="Q82" s="945">
        <v>24.302245438605695</v>
      </c>
      <c r="R82" s="945">
        <v>47.598707043273009</v>
      </c>
      <c r="S82" s="945">
        <v>203.97539212964384</v>
      </c>
      <c r="T82" s="945">
        <v>3.2157000690232005</v>
      </c>
      <c r="U82" s="140">
        <v>11</v>
      </c>
    </row>
    <row r="83" spans="1:21" s="684" customFormat="1" ht="13.15" customHeight="1" x14ac:dyDescent="0.2">
      <c r="A83" s="875">
        <v>12</v>
      </c>
      <c r="B83" s="956" t="s">
        <v>165</v>
      </c>
      <c r="C83" s="958">
        <v>510.29089545168318</v>
      </c>
      <c r="D83" s="936">
        <v>13840</v>
      </c>
      <c r="E83" s="846">
        <v>2712.1785090344492</v>
      </c>
      <c r="F83" s="935">
        <v>236.33613072712137</v>
      </c>
      <c r="G83" s="936">
        <v>17.694539380160414</v>
      </c>
      <c r="H83" s="936">
        <v>101.34821375246847</v>
      </c>
      <c r="I83" s="936">
        <v>170.08791895200869</v>
      </c>
      <c r="J83" s="937">
        <v>2.5186320200846501</v>
      </c>
      <c r="K83" s="1137">
        <v>46.314001059714933</v>
      </c>
      <c r="L83" s="1137">
        <v>3.4675396989981802</v>
      </c>
      <c r="M83" s="1137">
        <v>19.860870467375332</v>
      </c>
      <c r="N83" s="1137">
        <v>33.331560580060057</v>
      </c>
      <c r="O83" s="1138">
        <v>0.49356789284968272</v>
      </c>
      <c r="P83" s="945">
        <v>170.76310023635938</v>
      </c>
      <c r="Q83" s="945">
        <v>12.785071806474287</v>
      </c>
      <c r="R83" s="945">
        <v>73.228478144847159</v>
      </c>
      <c r="S83" s="945">
        <v>122.89589519653806</v>
      </c>
      <c r="T83" s="945">
        <v>1.8198208237605853</v>
      </c>
      <c r="U83" s="140">
        <v>12</v>
      </c>
    </row>
    <row r="84" spans="1:21" s="942" customFormat="1" ht="9" customHeight="1" x14ac:dyDescent="0.2">
      <c r="A84" s="875"/>
      <c r="B84" s="956"/>
      <c r="C84" s="207"/>
      <c r="D84" s="208"/>
      <c r="E84" s="845"/>
      <c r="F84" s="929"/>
      <c r="G84" s="208"/>
      <c r="H84" s="208"/>
      <c r="I84" s="208"/>
      <c r="J84" s="938"/>
      <c r="K84" s="1135"/>
      <c r="L84" s="1135"/>
      <c r="M84" s="1135"/>
      <c r="N84" s="1135"/>
      <c r="O84" s="1136"/>
      <c r="P84" s="943"/>
      <c r="Q84" s="943"/>
      <c r="R84" s="943"/>
      <c r="S84" s="943"/>
      <c r="T84" s="943"/>
      <c r="U84" s="875"/>
    </row>
    <row r="85" spans="1:21" s="925" customFormat="1" ht="13.15" customHeight="1" x14ac:dyDescent="0.25">
      <c r="A85" s="932"/>
      <c r="B85" s="957" t="s">
        <v>20</v>
      </c>
      <c r="C85" s="959">
        <v>13334.648009645894</v>
      </c>
      <c r="D85" s="940">
        <v>142370</v>
      </c>
      <c r="E85" s="933">
        <v>1067.6697269925214</v>
      </c>
      <c r="F85" s="939">
        <v>3713.0900495169071</v>
      </c>
      <c r="G85" s="940">
        <v>562.60898730600127</v>
      </c>
      <c r="H85" s="940">
        <v>1234.4518630757714</v>
      </c>
      <c r="I85" s="940">
        <v>7861.5566970307955</v>
      </c>
      <c r="J85" s="933">
        <v>525.54940002241892</v>
      </c>
      <c r="K85" s="1139">
        <v>27.84542979185477</v>
      </c>
      <c r="L85" s="1139">
        <v>4.2191513934153067</v>
      </c>
      <c r="M85" s="1139">
        <v>9.2574761792197666</v>
      </c>
      <c r="N85" s="1139">
        <v>58.955862137073098</v>
      </c>
      <c r="O85" s="1140">
        <v>3.9412318918523521</v>
      </c>
      <c r="P85" s="946">
        <v>260.80565073519051</v>
      </c>
      <c r="Q85" s="946">
        <v>39.517383388775812</v>
      </c>
      <c r="R85" s="946">
        <v>86.707302316202245</v>
      </c>
      <c r="S85" s="946">
        <v>552.19194331887309</v>
      </c>
      <c r="T85" s="946">
        <v>36.914335886943803</v>
      </c>
      <c r="U85" s="987" t="s">
        <v>246</v>
      </c>
    </row>
    <row r="86" spans="1:21" s="948" customFormat="1" ht="9" customHeight="1" x14ac:dyDescent="0.25">
      <c r="A86" s="209"/>
      <c r="B86" s="210"/>
      <c r="C86" s="211"/>
      <c r="D86" s="212"/>
      <c r="E86" s="213"/>
      <c r="F86" s="214"/>
      <c r="G86" s="213"/>
      <c r="H86" s="947"/>
      <c r="I86" s="947"/>
      <c r="J86" s="947"/>
      <c r="K86" s="947"/>
      <c r="L86" s="947"/>
      <c r="M86" s="947"/>
      <c r="N86" s="947"/>
      <c r="O86" s="947"/>
      <c r="P86" s="947"/>
      <c r="Q86" s="947"/>
      <c r="R86" s="947"/>
      <c r="S86" s="947"/>
      <c r="T86" s="947"/>
      <c r="U86" s="209"/>
    </row>
    <row r="87" spans="1:21" s="942" customFormat="1" ht="3.75" customHeight="1" x14ac:dyDescent="0.25">
      <c r="A87" s="215"/>
      <c r="B87" s="216"/>
      <c r="C87" s="217"/>
      <c r="D87" s="218"/>
      <c r="E87" s="219"/>
      <c r="F87" s="220"/>
      <c r="G87" s="219"/>
      <c r="U87"/>
    </row>
    <row r="88" spans="1:21" s="942" customFormat="1" ht="13.15" customHeight="1" x14ac:dyDescent="0.2">
      <c r="A88" s="221" t="s">
        <v>240</v>
      </c>
      <c r="B88" s="196"/>
      <c r="C88" s="197"/>
      <c r="D88" s="198"/>
      <c r="E88" s="222"/>
      <c r="F88" s="198"/>
      <c r="T88" s="66" t="s">
        <v>233</v>
      </c>
      <c r="U88" s="53"/>
    </row>
    <row r="89" spans="1:21" ht="9" customHeight="1" x14ac:dyDescent="0.2">
      <c r="A89" s="949"/>
      <c r="B89" s="950"/>
      <c r="C89" s="950"/>
      <c r="D89" s="950"/>
      <c r="E89" s="951"/>
      <c r="F89" s="950"/>
      <c r="G89" s="951"/>
    </row>
    <row r="90" spans="1:21" ht="15.75" x14ac:dyDescent="0.25">
      <c r="A90" s="952"/>
      <c r="D90" s="953"/>
      <c r="S90" s="177"/>
    </row>
    <row r="91" spans="1:21" x14ac:dyDescent="0.2">
      <c r="A91" s="952"/>
    </row>
    <row r="92" spans="1:21" ht="15" x14ac:dyDescent="0.2">
      <c r="A92" s="952"/>
      <c r="H92" s="37"/>
    </row>
    <row r="93" spans="1:21" x14ac:dyDescent="0.2">
      <c r="A93" s="952"/>
    </row>
    <row r="94" spans="1:21" x14ac:dyDescent="0.2">
      <c r="A94" s="952"/>
    </row>
    <row r="95" spans="1:21" x14ac:dyDescent="0.2">
      <c r="A95" s="952"/>
    </row>
    <row r="96" spans="1:21" x14ac:dyDescent="0.2">
      <c r="A96" s="952"/>
    </row>
    <row r="97" spans="1:7" x14ac:dyDescent="0.2">
      <c r="A97" s="952"/>
    </row>
    <row r="98" spans="1:7" x14ac:dyDescent="0.2">
      <c r="A98" s="952"/>
    </row>
    <row r="99" spans="1:7" x14ac:dyDescent="0.2">
      <c r="A99" s="952"/>
    </row>
    <row r="109" spans="1:7" x14ac:dyDescent="0.2">
      <c r="G109" s="954"/>
    </row>
    <row r="110" spans="1:7" x14ac:dyDescent="0.2">
      <c r="G110" s="33"/>
    </row>
  </sheetData>
  <phoneticPr fontId="17" type="noConversion"/>
  <hyperlinks>
    <hyperlink ref="T2" location="INHALT!A1" display="INHALT!A1" xr:uid="{3E1DC60C-083A-41BA-B17A-8F936C701E40}"/>
    <hyperlink ref="J2" location="INHALT!A1" display="INHALT!A1" xr:uid="{46953521-0CB4-4A60-B46A-263955B80469}"/>
  </hyperlinks>
  <printOptions horizontalCentered="1" gridLines="1"/>
  <pageMargins left="0.31496062992125984" right="0.39370078740157483" top="0.19685039370078741" bottom="0.31496062992125984" header="3.937007874015748E-2" footer="0.23622047244094491"/>
  <pageSetup paperSize="9" scale="83" firstPageNumber="22" fitToHeight="0" orientation="landscape" useFirstPageNumber="1" r:id="rId1"/>
  <headerFooter alignWithMargins="0">
    <oddFooter>Seite &amp;P</oddFooter>
  </headerFooter>
  <rowBreaks count="1" manualBreakCount="1">
    <brk id="47" max="16383"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Q89"/>
  <sheetViews>
    <sheetView showWhiteSpace="0" zoomScale="85" zoomScaleNormal="85" zoomScaleSheetLayoutView="145" workbookViewId="0">
      <pane ySplit="7" topLeftCell="A9" activePane="bottomLeft" state="frozen"/>
      <selection activeCell="A80" sqref="A80:XFD80"/>
      <selection pane="bottomLeft" activeCell="C20" sqref="C20"/>
    </sheetView>
  </sheetViews>
  <sheetFormatPr baseColWidth="10" defaultColWidth="11.42578125" defaultRowHeight="12.75" x14ac:dyDescent="0.2"/>
  <cols>
    <col min="1" max="1" width="5.42578125" style="17" customWidth="1"/>
    <col min="2" max="2" width="22.5703125" style="17" customWidth="1"/>
    <col min="3" max="3" width="8.5703125" style="17" bestFit="1" customWidth="1"/>
    <col min="4" max="4" width="8.28515625" style="17" customWidth="1"/>
    <col min="5" max="5" width="5.7109375" style="17" customWidth="1"/>
    <col min="6" max="6" width="6.85546875" style="17" customWidth="1"/>
    <col min="7" max="7" width="6" style="17" customWidth="1"/>
    <col min="8" max="8" width="6.28515625" style="17" customWidth="1"/>
    <col min="9" max="9" width="5.85546875" style="17" customWidth="1"/>
    <col min="10" max="10" width="7.5703125" style="17" customWidth="1"/>
    <col min="11" max="11" width="4.5703125" style="17" bestFit="1" customWidth="1"/>
    <col min="12" max="12" width="6" style="17" customWidth="1"/>
    <col min="13" max="13" width="4.5703125" style="17" customWidth="1"/>
    <col min="14" max="16384" width="11.42578125" style="17"/>
  </cols>
  <sheetData>
    <row r="1" spans="1:15" x14ac:dyDescent="0.2">
      <c r="A1" s="1031">
        <v>44926</v>
      </c>
      <c r="B1" s="55"/>
      <c r="C1" s="55"/>
      <c r="D1" s="55"/>
      <c r="E1" s="55"/>
      <c r="F1" s="55"/>
      <c r="G1" s="55"/>
      <c r="H1" s="55"/>
      <c r="I1" s="55"/>
      <c r="J1" s="55"/>
      <c r="K1" s="55"/>
      <c r="L1" s="55"/>
      <c r="M1" s="1045" t="s">
        <v>476</v>
      </c>
    </row>
    <row r="2" spans="1:15" ht="15.75" x14ac:dyDescent="0.25">
      <c r="A2" s="54" t="s">
        <v>489</v>
      </c>
      <c r="B2" s="54"/>
      <c r="C2" s="223"/>
      <c r="D2" s="223"/>
      <c r="E2" s="223"/>
      <c r="F2" s="223"/>
      <c r="G2" s="223"/>
      <c r="H2" s="223"/>
      <c r="I2" s="223"/>
      <c r="J2" s="223"/>
      <c r="K2" s="223"/>
      <c r="L2" s="223"/>
      <c r="M2" s="53"/>
    </row>
    <row r="3" spans="1:15" s="19" customFormat="1" ht="13.15" customHeight="1" x14ac:dyDescent="0.25">
      <c r="A3" s="56" t="s">
        <v>1</v>
      </c>
      <c r="B3" s="54"/>
      <c r="C3" s="223"/>
      <c r="D3" s="223"/>
      <c r="E3" s="223"/>
      <c r="F3" s="223"/>
      <c r="G3" s="223"/>
      <c r="H3" s="223"/>
      <c r="I3" s="223"/>
      <c r="J3" s="223"/>
      <c r="K3" s="223"/>
      <c r="L3" s="223"/>
      <c r="M3" s="66" t="s">
        <v>473</v>
      </c>
    </row>
    <row r="4" spans="1:15" x14ac:dyDescent="0.2">
      <c r="A4" s="55"/>
      <c r="B4" s="55"/>
      <c r="C4" s="55"/>
      <c r="D4" s="55"/>
      <c r="E4" s="55"/>
      <c r="F4" s="55"/>
      <c r="G4" s="55"/>
      <c r="H4" s="55"/>
      <c r="I4" s="55"/>
      <c r="J4" s="55"/>
      <c r="K4" s="55"/>
      <c r="L4" s="55"/>
      <c r="M4" s="53"/>
    </row>
    <row r="5" spans="1:15" ht="14.45" customHeight="1" x14ac:dyDescent="0.2">
      <c r="A5" s="172" t="s">
        <v>201</v>
      </c>
      <c r="B5" s="168" t="s">
        <v>170</v>
      </c>
      <c r="C5" s="233" t="s">
        <v>111</v>
      </c>
      <c r="D5" s="262" t="s">
        <v>114</v>
      </c>
      <c r="E5" s="262"/>
      <c r="F5" s="705"/>
      <c r="G5" s="705"/>
      <c r="H5" s="705"/>
      <c r="I5" s="705"/>
      <c r="J5" s="705"/>
      <c r="K5" s="705"/>
      <c r="L5" s="705"/>
      <c r="M5" s="133"/>
    </row>
    <row r="6" spans="1:15" s="21" customFormat="1" ht="15" customHeight="1" x14ac:dyDescent="0.2">
      <c r="A6" s="253" t="s">
        <v>202</v>
      </c>
      <c r="B6" s="237" t="s">
        <v>172</v>
      </c>
      <c r="C6" s="704"/>
      <c r="D6" s="660" t="s">
        <v>25</v>
      </c>
      <c r="E6" s="238"/>
      <c r="F6" s="708" t="s">
        <v>330</v>
      </c>
      <c r="G6" s="238"/>
      <c r="H6" s="660" t="s">
        <v>331</v>
      </c>
      <c r="I6" s="238"/>
      <c r="J6" s="660" t="s">
        <v>332</v>
      </c>
      <c r="K6" s="238"/>
      <c r="L6" s="660" t="s">
        <v>333</v>
      </c>
      <c r="M6" s="707"/>
    </row>
    <row r="7" spans="1:15" s="21" customFormat="1" ht="12.75" customHeight="1" x14ac:dyDescent="0.2">
      <c r="A7" s="642"/>
      <c r="B7" s="225"/>
      <c r="C7" s="229" t="s">
        <v>223</v>
      </c>
      <c r="D7" s="252" t="s">
        <v>223</v>
      </c>
      <c r="E7" s="252" t="s">
        <v>222</v>
      </c>
      <c r="F7" s="252" t="s">
        <v>223</v>
      </c>
      <c r="G7" s="252" t="s">
        <v>222</v>
      </c>
      <c r="H7" s="252" t="s">
        <v>223</v>
      </c>
      <c r="I7" s="252" t="s">
        <v>222</v>
      </c>
      <c r="J7" s="252" t="s">
        <v>223</v>
      </c>
      <c r="K7" s="250" t="s">
        <v>222</v>
      </c>
      <c r="L7" s="661" t="s">
        <v>223</v>
      </c>
      <c r="M7" s="591" t="s">
        <v>222</v>
      </c>
    </row>
    <row r="8" spans="1:15" s="21" customFormat="1" ht="12.75" customHeight="1" x14ac:dyDescent="0.2">
      <c r="A8" s="226"/>
      <c r="B8" s="226"/>
      <c r="C8" s="227"/>
      <c r="D8" s="227"/>
      <c r="E8" s="227"/>
      <c r="F8" s="227"/>
      <c r="G8" s="227"/>
      <c r="H8" s="227"/>
      <c r="I8" s="227"/>
      <c r="J8" s="227"/>
      <c r="K8" s="227"/>
      <c r="L8" s="227"/>
      <c r="M8" s="640"/>
    </row>
    <row r="9" spans="1:15" s="22" customFormat="1" ht="13.15" customHeight="1" x14ac:dyDescent="0.2">
      <c r="A9" s="87">
        <v>10</v>
      </c>
      <c r="B9" s="61" t="s">
        <v>37</v>
      </c>
      <c r="C9" s="830">
        <v>505</v>
      </c>
      <c r="D9" s="675">
        <v>190</v>
      </c>
      <c r="E9" s="829">
        <v>37.57455268389662</v>
      </c>
      <c r="F9" s="675">
        <v>215</v>
      </c>
      <c r="G9" s="829">
        <v>42.743538767395627</v>
      </c>
      <c r="H9" s="675">
        <v>30</v>
      </c>
      <c r="I9" s="829">
        <v>5.964214711729622</v>
      </c>
      <c r="J9" s="675">
        <v>60</v>
      </c>
      <c r="K9" s="829">
        <v>11.530815109343937</v>
      </c>
      <c r="L9" s="129">
        <v>10</v>
      </c>
      <c r="M9" s="756">
        <v>2.1868787276341948</v>
      </c>
      <c r="N9" s="19"/>
      <c r="O9" s="809"/>
    </row>
    <row r="10" spans="1:15" s="22" customFormat="1" ht="13.15" customHeight="1" x14ac:dyDescent="0.2">
      <c r="A10" s="87">
        <v>11</v>
      </c>
      <c r="B10" s="61" t="s">
        <v>38</v>
      </c>
      <c r="C10" s="830">
        <v>1170</v>
      </c>
      <c r="D10" s="675">
        <v>710</v>
      </c>
      <c r="E10" s="829">
        <v>60.717335610589238</v>
      </c>
      <c r="F10" s="675">
        <v>275</v>
      </c>
      <c r="G10" s="829">
        <v>23.313407344150299</v>
      </c>
      <c r="H10" s="675">
        <v>70</v>
      </c>
      <c r="I10" s="829">
        <v>5.8070025619128947</v>
      </c>
      <c r="J10" s="675">
        <v>105</v>
      </c>
      <c r="K10" s="829">
        <v>8.8812980358667808</v>
      </c>
      <c r="L10" s="920">
        <v>15</v>
      </c>
      <c r="M10" s="756">
        <v>1.2809564474807857</v>
      </c>
      <c r="N10" s="19"/>
      <c r="O10" s="809"/>
    </row>
    <row r="11" spans="1:15" s="22" customFormat="1" ht="13.15" customHeight="1" x14ac:dyDescent="0.2">
      <c r="A11" s="87">
        <v>12</v>
      </c>
      <c r="B11" s="61" t="s">
        <v>90</v>
      </c>
      <c r="C11" s="830">
        <v>2165</v>
      </c>
      <c r="D11" s="675">
        <v>1045</v>
      </c>
      <c r="E11" s="829">
        <v>48.291782086795934</v>
      </c>
      <c r="F11" s="675">
        <v>685</v>
      </c>
      <c r="G11" s="829">
        <v>31.532779316712833</v>
      </c>
      <c r="H11" s="675">
        <v>200</v>
      </c>
      <c r="I11" s="829">
        <v>9.1874422899353636</v>
      </c>
      <c r="J11" s="675">
        <v>215</v>
      </c>
      <c r="K11" s="829">
        <v>9.8799630655586341</v>
      </c>
      <c r="L11" s="920">
        <v>25</v>
      </c>
      <c r="M11" s="756">
        <v>1.10803324099723</v>
      </c>
      <c r="N11" s="19"/>
      <c r="O11" s="809"/>
    </row>
    <row r="12" spans="1:15" s="22" customFormat="1" ht="13.15" customHeight="1" x14ac:dyDescent="0.2">
      <c r="A12" s="87">
        <v>13</v>
      </c>
      <c r="B12" s="61" t="s">
        <v>39</v>
      </c>
      <c r="C12" s="830">
        <v>320</v>
      </c>
      <c r="D12" s="675">
        <v>160</v>
      </c>
      <c r="E12" s="829">
        <v>49.068322981366457</v>
      </c>
      <c r="F12" s="675">
        <v>120</v>
      </c>
      <c r="G12" s="829">
        <v>36.95652173913043</v>
      </c>
      <c r="H12" s="675">
        <v>15</v>
      </c>
      <c r="I12" s="829">
        <v>4.658385093167702</v>
      </c>
      <c r="J12" s="675">
        <v>30</v>
      </c>
      <c r="K12" s="829">
        <v>9.316770186335404</v>
      </c>
      <c r="L12" s="920">
        <v>0</v>
      </c>
      <c r="M12" s="756">
        <v>0</v>
      </c>
      <c r="N12" s="19"/>
      <c r="O12" s="809"/>
    </row>
    <row r="13" spans="1:15" s="22" customFormat="1" ht="13.15" customHeight="1" x14ac:dyDescent="0.2">
      <c r="A13" s="87">
        <v>14</v>
      </c>
      <c r="B13" s="61" t="s">
        <v>40</v>
      </c>
      <c r="C13" s="830">
        <v>2425</v>
      </c>
      <c r="D13" s="675">
        <v>1425</v>
      </c>
      <c r="E13" s="829">
        <v>58.804123711340203</v>
      </c>
      <c r="F13" s="675">
        <v>670</v>
      </c>
      <c r="G13" s="829">
        <v>27.546391752577321</v>
      </c>
      <c r="H13" s="675">
        <v>80</v>
      </c>
      <c r="I13" s="829">
        <v>3.3814432989690726</v>
      </c>
      <c r="J13" s="675">
        <v>220</v>
      </c>
      <c r="K13" s="829">
        <v>9.072164948453608</v>
      </c>
      <c r="L13" s="920">
        <v>30</v>
      </c>
      <c r="M13" s="756">
        <v>1.1958762886597938</v>
      </c>
      <c r="N13" s="19"/>
      <c r="O13" s="809"/>
    </row>
    <row r="14" spans="1:15" s="22" customFormat="1" ht="13.15" customHeight="1" x14ac:dyDescent="0.2">
      <c r="A14" s="87">
        <v>15</v>
      </c>
      <c r="B14" s="61" t="s">
        <v>41</v>
      </c>
      <c r="C14" s="830">
        <v>985</v>
      </c>
      <c r="D14" s="675">
        <v>290</v>
      </c>
      <c r="E14" s="829">
        <v>29.573170731707314</v>
      </c>
      <c r="F14" s="675">
        <v>545</v>
      </c>
      <c r="G14" s="829">
        <v>55.487804878048784</v>
      </c>
      <c r="H14" s="675">
        <v>70</v>
      </c>
      <c r="I14" s="829">
        <v>7.3170731707317067</v>
      </c>
      <c r="J14" s="675">
        <v>75</v>
      </c>
      <c r="K14" s="829">
        <v>7.5203252032520336</v>
      </c>
      <c r="L14" s="920">
        <v>0</v>
      </c>
      <c r="M14" s="756">
        <v>0.10162601626016261</v>
      </c>
      <c r="N14" s="19"/>
      <c r="O14" s="809"/>
    </row>
    <row r="15" spans="1:15" s="22" customFormat="1" ht="13.15" customHeight="1" x14ac:dyDescent="0.2">
      <c r="A15" s="87">
        <v>16</v>
      </c>
      <c r="B15" s="61" t="s">
        <v>99</v>
      </c>
      <c r="C15" s="830">
        <v>2415</v>
      </c>
      <c r="D15" s="675">
        <v>755</v>
      </c>
      <c r="E15" s="829">
        <v>31.278444352503104</v>
      </c>
      <c r="F15" s="675">
        <v>1275</v>
      </c>
      <c r="G15" s="829">
        <v>52.751344642118326</v>
      </c>
      <c r="H15" s="675">
        <v>155</v>
      </c>
      <c r="I15" s="829">
        <v>6.4956557716177077</v>
      </c>
      <c r="J15" s="675">
        <v>220</v>
      </c>
      <c r="K15" s="829">
        <v>9.1021928009929667</v>
      </c>
      <c r="L15" s="920">
        <v>10</v>
      </c>
      <c r="M15" s="756">
        <v>0.3723624327678941</v>
      </c>
      <c r="N15" s="19"/>
      <c r="O15" s="809"/>
    </row>
    <row r="16" spans="1:15" s="22" customFormat="1" ht="13.15" customHeight="1" x14ac:dyDescent="0.2">
      <c r="A16" s="87">
        <v>17</v>
      </c>
      <c r="B16" s="61" t="s">
        <v>42</v>
      </c>
      <c r="C16" s="830">
        <v>3105</v>
      </c>
      <c r="D16" s="675">
        <v>1205</v>
      </c>
      <c r="E16" s="829">
        <v>38.84776311554554</v>
      </c>
      <c r="F16" s="675">
        <v>1380</v>
      </c>
      <c r="G16" s="829">
        <v>44.415835210814294</v>
      </c>
      <c r="H16" s="675">
        <v>175</v>
      </c>
      <c r="I16" s="829">
        <v>5.5680720952687484</v>
      </c>
      <c r="J16" s="675">
        <v>320</v>
      </c>
      <c r="K16" s="829">
        <v>10.23495333118764</v>
      </c>
      <c r="L16" s="920">
        <v>30</v>
      </c>
      <c r="M16" s="756">
        <v>0.93337624718377865</v>
      </c>
      <c r="N16" s="19"/>
      <c r="O16" s="809"/>
    </row>
    <row r="17" spans="1:15" s="22" customFormat="1" ht="13.15" customHeight="1" x14ac:dyDescent="0.2">
      <c r="A17" s="87">
        <v>21</v>
      </c>
      <c r="B17" s="61" t="s">
        <v>43</v>
      </c>
      <c r="C17" s="830">
        <v>1485</v>
      </c>
      <c r="D17" s="675">
        <v>595</v>
      </c>
      <c r="E17" s="829">
        <v>40.188806473364799</v>
      </c>
      <c r="F17" s="675">
        <v>680</v>
      </c>
      <c r="G17" s="829">
        <v>45.78556979096426</v>
      </c>
      <c r="H17" s="675">
        <v>80</v>
      </c>
      <c r="I17" s="829">
        <v>5.4619015509103166</v>
      </c>
      <c r="J17" s="675">
        <v>110</v>
      </c>
      <c r="K17" s="829">
        <v>7.2825354012137566</v>
      </c>
      <c r="L17" s="920">
        <v>20</v>
      </c>
      <c r="M17" s="756">
        <v>1.2811867835468644</v>
      </c>
      <c r="N17" s="19"/>
      <c r="O17" s="809"/>
    </row>
    <row r="18" spans="1:15" s="22" customFormat="1" ht="13.15" customHeight="1" x14ac:dyDescent="0.2">
      <c r="A18" s="87">
        <v>22</v>
      </c>
      <c r="B18" s="61" t="s">
        <v>44</v>
      </c>
      <c r="C18" s="830">
        <v>1265</v>
      </c>
      <c r="D18" s="675">
        <v>440</v>
      </c>
      <c r="E18" s="829">
        <v>34.916864608076011</v>
      </c>
      <c r="F18" s="675">
        <v>595</v>
      </c>
      <c r="G18" s="829">
        <v>47.030878859857481</v>
      </c>
      <c r="H18" s="675">
        <v>75</v>
      </c>
      <c r="I18" s="829">
        <v>6.0174188440221696</v>
      </c>
      <c r="J18" s="675">
        <v>145</v>
      </c>
      <c r="K18" s="829">
        <v>11.480601741884403</v>
      </c>
      <c r="L18" s="920">
        <v>5</v>
      </c>
      <c r="M18" s="756">
        <v>0.55423594615993665</v>
      </c>
      <c r="N18" s="19"/>
      <c r="O18" s="809"/>
    </row>
    <row r="19" spans="1:15" s="22" customFormat="1" ht="13.15" customHeight="1" x14ac:dyDescent="0.2">
      <c r="A19" s="87">
        <v>23</v>
      </c>
      <c r="B19" s="61" t="s">
        <v>45</v>
      </c>
      <c r="C19" s="830">
        <v>3140</v>
      </c>
      <c r="D19" s="675">
        <v>700</v>
      </c>
      <c r="E19" s="829">
        <v>22.339069471000634</v>
      </c>
      <c r="F19" s="675">
        <v>1535</v>
      </c>
      <c r="G19" s="829">
        <v>48.884639898024218</v>
      </c>
      <c r="H19" s="675">
        <v>340</v>
      </c>
      <c r="I19" s="829">
        <v>10.834926704907584</v>
      </c>
      <c r="J19" s="675">
        <v>340</v>
      </c>
      <c r="K19" s="829">
        <v>10.803059273422562</v>
      </c>
      <c r="L19" s="920">
        <v>225</v>
      </c>
      <c r="M19" s="756">
        <v>7.1383046526449974</v>
      </c>
      <c r="N19" s="19"/>
      <c r="O19" s="809"/>
    </row>
    <row r="20" spans="1:15" s="22" customFormat="1" ht="13.15" customHeight="1" x14ac:dyDescent="0.2">
      <c r="A20" s="87">
        <v>24</v>
      </c>
      <c r="B20" s="61" t="s">
        <v>46</v>
      </c>
      <c r="C20" s="830">
        <v>5380</v>
      </c>
      <c r="D20" s="675">
        <v>1490</v>
      </c>
      <c r="E20" s="829">
        <v>27.742655262179248</v>
      </c>
      <c r="F20" s="675">
        <v>2945</v>
      </c>
      <c r="G20" s="829">
        <v>54.760133878765338</v>
      </c>
      <c r="H20" s="675">
        <v>360</v>
      </c>
      <c r="I20" s="829">
        <v>6.7125325399776861</v>
      </c>
      <c r="J20" s="675">
        <v>520</v>
      </c>
      <c r="K20" s="829">
        <v>9.6690219412420984</v>
      </c>
      <c r="L20" s="920">
        <v>60</v>
      </c>
      <c r="M20" s="756">
        <v>1.1156563778356265</v>
      </c>
      <c r="N20" s="19"/>
      <c r="O20" s="809"/>
    </row>
    <row r="21" spans="1:15" s="22" customFormat="1" ht="13.15" customHeight="1" x14ac:dyDescent="0.2">
      <c r="A21" s="87">
        <v>25</v>
      </c>
      <c r="B21" s="61" t="s">
        <v>180</v>
      </c>
      <c r="C21" s="830">
        <v>1525</v>
      </c>
      <c r="D21" s="675">
        <v>465</v>
      </c>
      <c r="E21" s="829">
        <v>30.320890635232484</v>
      </c>
      <c r="F21" s="675">
        <v>685</v>
      </c>
      <c r="G21" s="829">
        <v>44.990176817288798</v>
      </c>
      <c r="H21" s="675">
        <v>120</v>
      </c>
      <c r="I21" s="829">
        <v>7.7930582842174205</v>
      </c>
      <c r="J21" s="675">
        <v>230</v>
      </c>
      <c r="K21" s="829">
        <v>14.931237721021612</v>
      </c>
      <c r="L21" s="920">
        <v>30</v>
      </c>
      <c r="M21" s="756">
        <v>1.9646365422396856</v>
      </c>
      <c r="N21" s="19"/>
      <c r="O21" s="809"/>
    </row>
    <row r="22" spans="1:15" s="22" customFormat="1" ht="13.15" customHeight="1" x14ac:dyDescent="0.2">
      <c r="A22" s="87">
        <v>26</v>
      </c>
      <c r="B22" s="61" t="s">
        <v>164</v>
      </c>
      <c r="C22" s="830">
        <v>2190</v>
      </c>
      <c r="D22" s="675">
        <v>575</v>
      </c>
      <c r="E22" s="829">
        <v>26.222019186843308</v>
      </c>
      <c r="F22" s="675">
        <v>1085</v>
      </c>
      <c r="G22" s="829">
        <v>49.611694837825496</v>
      </c>
      <c r="H22" s="675">
        <v>245</v>
      </c>
      <c r="I22" s="829">
        <v>11.192325262677022</v>
      </c>
      <c r="J22" s="675">
        <v>270</v>
      </c>
      <c r="K22" s="829">
        <v>12.334399269072636</v>
      </c>
      <c r="L22" s="920">
        <v>15</v>
      </c>
      <c r="M22" s="756">
        <v>0.6395614435815441</v>
      </c>
      <c r="N22" s="19"/>
      <c r="O22" s="809"/>
    </row>
    <row r="23" spans="1:15" s="22" customFormat="1" ht="13.15" customHeight="1" x14ac:dyDescent="0.2">
      <c r="A23" s="87">
        <v>31</v>
      </c>
      <c r="B23" s="61" t="s">
        <v>47</v>
      </c>
      <c r="C23" s="830">
        <v>3245</v>
      </c>
      <c r="D23" s="675">
        <v>1085</v>
      </c>
      <c r="E23" s="829">
        <v>33.384662765629812</v>
      </c>
      <c r="F23" s="675">
        <v>1640</v>
      </c>
      <c r="G23" s="829">
        <v>50.538959039113031</v>
      </c>
      <c r="H23" s="675">
        <v>165</v>
      </c>
      <c r="I23" s="829">
        <v>5.0508161379735146</v>
      </c>
      <c r="J23" s="675">
        <v>315</v>
      </c>
      <c r="K23" s="829">
        <v>9.6704650446566056</v>
      </c>
      <c r="L23" s="920">
        <v>45</v>
      </c>
      <c r="M23" s="756">
        <v>1.3550970126270403</v>
      </c>
      <c r="N23" s="19"/>
      <c r="O23" s="809"/>
    </row>
    <row r="24" spans="1:15" s="22" customFormat="1" ht="13.15" customHeight="1" x14ac:dyDescent="0.2">
      <c r="A24" s="87">
        <v>32</v>
      </c>
      <c r="B24" s="61" t="s">
        <v>48</v>
      </c>
      <c r="C24" s="830">
        <v>5040</v>
      </c>
      <c r="D24" s="675">
        <v>1730</v>
      </c>
      <c r="E24" s="829">
        <v>34.305555555555557</v>
      </c>
      <c r="F24" s="675">
        <v>2315</v>
      </c>
      <c r="G24" s="829">
        <v>45.952380952380949</v>
      </c>
      <c r="H24" s="675">
        <v>405</v>
      </c>
      <c r="I24" s="829">
        <v>8.075396825396826</v>
      </c>
      <c r="J24" s="675">
        <v>510</v>
      </c>
      <c r="K24" s="829">
        <v>10.138888888888889</v>
      </c>
      <c r="L24" s="920">
        <v>75</v>
      </c>
      <c r="M24" s="756">
        <v>1.5277777777777777</v>
      </c>
      <c r="N24" s="19"/>
      <c r="O24" s="809"/>
    </row>
    <row r="25" spans="1:15" s="22" customFormat="1" ht="13.15" customHeight="1" x14ac:dyDescent="0.2">
      <c r="A25" s="87">
        <v>33</v>
      </c>
      <c r="B25" s="61" t="s">
        <v>181</v>
      </c>
      <c r="C25" s="830">
        <v>65</v>
      </c>
      <c r="D25" s="675">
        <v>35</v>
      </c>
      <c r="E25" s="829">
        <v>51.5625</v>
      </c>
      <c r="F25" s="675">
        <v>25</v>
      </c>
      <c r="G25" s="829">
        <v>35.9375</v>
      </c>
      <c r="H25" s="675">
        <v>0</v>
      </c>
      <c r="I25" s="829">
        <v>3.125</v>
      </c>
      <c r="J25" s="675">
        <v>5</v>
      </c>
      <c r="K25" s="829">
        <v>4.6875</v>
      </c>
      <c r="L25" s="920">
        <v>5</v>
      </c>
      <c r="M25" s="756">
        <v>4.6875</v>
      </c>
      <c r="N25" s="19"/>
      <c r="O25" s="809"/>
    </row>
    <row r="26" spans="1:15" s="22" customFormat="1" ht="13.15" customHeight="1" x14ac:dyDescent="0.2">
      <c r="A26" s="87">
        <v>34</v>
      </c>
      <c r="B26" s="61" t="s">
        <v>49</v>
      </c>
      <c r="C26" s="830">
        <v>3810</v>
      </c>
      <c r="D26" s="675">
        <v>1195</v>
      </c>
      <c r="E26" s="829">
        <v>31.381302521008404</v>
      </c>
      <c r="F26" s="675">
        <v>2015</v>
      </c>
      <c r="G26" s="829">
        <v>52.941176470588239</v>
      </c>
      <c r="H26" s="675">
        <v>265</v>
      </c>
      <c r="I26" s="829">
        <v>6.9852941176470589</v>
      </c>
      <c r="J26" s="675">
        <v>295</v>
      </c>
      <c r="K26" s="829">
        <v>7.6943277310924376</v>
      </c>
      <c r="L26" s="920">
        <v>40</v>
      </c>
      <c r="M26" s="756">
        <v>0.99789915966386544</v>
      </c>
      <c r="N26" s="19"/>
      <c r="O26" s="809"/>
    </row>
    <row r="27" spans="1:15" s="22" customFormat="1" ht="13.15" customHeight="1" x14ac:dyDescent="0.2">
      <c r="A27" s="87">
        <v>35</v>
      </c>
      <c r="B27" s="61" t="s">
        <v>91</v>
      </c>
      <c r="C27" s="830">
        <v>2490</v>
      </c>
      <c r="D27" s="675">
        <v>895</v>
      </c>
      <c r="E27" s="829">
        <v>35.943775100401602</v>
      </c>
      <c r="F27" s="675">
        <v>1220</v>
      </c>
      <c r="G27" s="829">
        <v>48.915662650602407</v>
      </c>
      <c r="H27" s="675">
        <v>120</v>
      </c>
      <c r="I27" s="829">
        <v>4.738955823293173</v>
      </c>
      <c r="J27" s="675">
        <v>220</v>
      </c>
      <c r="K27" s="829">
        <v>8.8755020080321287</v>
      </c>
      <c r="L27" s="920">
        <v>40</v>
      </c>
      <c r="M27" s="756">
        <v>1.5261044176706828</v>
      </c>
      <c r="N27" s="19"/>
      <c r="O27" s="809"/>
    </row>
    <row r="28" spans="1:15" s="22" customFormat="1" ht="13.15" customHeight="1" x14ac:dyDescent="0.2">
      <c r="A28" s="87">
        <v>36</v>
      </c>
      <c r="B28" s="61" t="s">
        <v>50</v>
      </c>
      <c r="C28" s="830">
        <v>3185</v>
      </c>
      <c r="D28" s="675">
        <v>975</v>
      </c>
      <c r="E28" s="829">
        <v>30.65578914339504</v>
      </c>
      <c r="F28" s="675">
        <v>1630</v>
      </c>
      <c r="G28" s="829">
        <v>51.176655161593978</v>
      </c>
      <c r="H28" s="675">
        <v>230</v>
      </c>
      <c r="I28" s="829">
        <v>7.2168183244430502</v>
      </c>
      <c r="J28" s="675">
        <v>325</v>
      </c>
      <c r="K28" s="829">
        <v>10.260433009099467</v>
      </c>
      <c r="L28" s="920">
        <v>20</v>
      </c>
      <c r="M28" s="756">
        <v>0.69030436146846563</v>
      </c>
      <c r="N28" s="19"/>
      <c r="O28" s="809"/>
    </row>
    <row r="29" spans="1:15" s="22" customFormat="1" ht="13.15" customHeight="1" x14ac:dyDescent="0.2">
      <c r="A29" s="87">
        <v>41</v>
      </c>
      <c r="B29" s="61" t="s">
        <v>51</v>
      </c>
      <c r="C29" s="830">
        <v>2840</v>
      </c>
      <c r="D29" s="675">
        <v>825</v>
      </c>
      <c r="E29" s="829">
        <v>29.003871876099964</v>
      </c>
      <c r="F29" s="675">
        <v>1545</v>
      </c>
      <c r="G29" s="829">
        <v>54.452657514959526</v>
      </c>
      <c r="H29" s="675">
        <v>225</v>
      </c>
      <c r="I29" s="829">
        <v>7.8845476944737776</v>
      </c>
      <c r="J29" s="675">
        <v>230</v>
      </c>
      <c r="K29" s="829">
        <v>8.1661386835621261</v>
      </c>
      <c r="L29" s="920">
        <v>15</v>
      </c>
      <c r="M29" s="756">
        <v>0.4927842309046111</v>
      </c>
      <c r="N29" s="19"/>
      <c r="O29" s="809"/>
    </row>
    <row r="30" spans="1:15" s="22" customFormat="1" ht="13.15" customHeight="1" x14ac:dyDescent="0.2">
      <c r="A30" s="87">
        <v>42</v>
      </c>
      <c r="B30" s="61" t="s">
        <v>52</v>
      </c>
      <c r="C30" s="830">
        <v>2750</v>
      </c>
      <c r="D30" s="675">
        <v>725</v>
      </c>
      <c r="E30" s="829">
        <v>26.317702653580515</v>
      </c>
      <c r="F30" s="675">
        <v>1590</v>
      </c>
      <c r="G30" s="829">
        <v>57.869865503453291</v>
      </c>
      <c r="H30" s="675">
        <v>220</v>
      </c>
      <c r="I30" s="829">
        <v>8.069792802617231</v>
      </c>
      <c r="J30" s="675">
        <v>205</v>
      </c>
      <c r="K30" s="829">
        <v>7.4518356961105052</v>
      </c>
      <c r="L30" s="920">
        <v>10</v>
      </c>
      <c r="M30" s="756">
        <v>0.29080334423845872</v>
      </c>
      <c r="N30" s="19"/>
      <c r="O30" s="809"/>
    </row>
    <row r="31" spans="1:15" s="22" customFormat="1" ht="13.15" customHeight="1" x14ac:dyDescent="0.2">
      <c r="A31" s="87">
        <v>43</v>
      </c>
      <c r="B31" s="61" t="s">
        <v>53</v>
      </c>
      <c r="C31" s="830">
        <v>4905</v>
      </c>
      <c r="D31" s="675">
        <v>1510</v>
      </c>
      <c r="E31" s="829">
        <v>30.831973898858074</v>
      </c>
      <c r="F31" s="675">
        <v>2465</v>
      </c>
      <c r="G31" s="829">
        <v>50.26508972267537</v>
      </c>
      <c r="H31" s="675">
        <v>360</v>
      </c>
      <c r="I31" s="829">
        <v>7.3817292006525284</v>
      </c>
      <c r="J31" s="675">
        <v>530</v>
      </c>
      <c r="K31" s="829">
        <v>10.807504078303426</v>
      </c>
      <c r="L31" s="920">
        <v>35</v>
      </c>
      <c r="M31" s="756">
        <v>0.71370309951060362</v>
      </c>
      <c r="N31" s="19"/>
      <c r="O31" s="809"/>
    </row>
    <row r="32" spans="1:15" s="22" customFormat="1" ht="13.15" customHeight="1" x14ac:dyDescent="0.2">
      <c r="A32" s="87">
        <v>44</v>
      </c>
      <c r="B32" s="61" t="s">
        <v>54</v>
      </c>
      <c r="C32" s="830">
        <v>3410</v>
      </c>
      <c r="D32" s="675">
        <v>1155</v>
      </c>
      <c r="E32" s="829">
        <v>33.929618768328446</v>
      </c>
      <c r="F32" s="675">
        <v>1680</v>
      </c>
      <c r="G32" s="829">
        <v>49.266862170087975</v>
      </c>
      <c r="H32" s="675">
        <v>295</v>
      </c>
      <c r="I32" s="829">
        <v>8.7096774193548381</v>
      </c>
      <c r="J32" s="675">
        <v>250</v>
      </c>
      <c r="K32" s="829">
        <v>7.3900293255131961</v>
      </c>
      <c r="L32" s="920">
        <v>25</v>
      </c>
      <c r="M32" s="756">
        <v>0.70381231671554256</v>
      </c>
      <c r="N32" s="19"/>
      <c r="O32" s="809"/>
    </row>
    <row r="33" spans="1:15" s="22" customFormat="1" ht="13.15" customHeight="1" x14ac:dyDescent="0.2">
      <c r="A33" s="87">
        <v>45</v>
      </c>
      <c r="B33" s="61" t="s">
        <v>55</v>
      </c>
      <c r="C33" s="830">
        <v>215</v>
      </c>
      <c r="D33" s="675">
        <v>100</v>
      </c>
      <c r="E33" s="829">
        <v>45.370370370370374</v>
      </c>
      <c r="F33" s="675">
        <v>80</v>
      </c>
      <c r="G33" s="829">
        <v>36.574074074074076</v>
      </c>
      <c r="H33" s="675">
        <v>5</v>
      </c>
      <c r="I33" s="829">
        <v>1.3888888888888888</v>
      </c>
      <c r="J33" s="675">
        <v>35</v>
      </c>
      <c r="K33" s="829">
        <v>15.277777777777779</v>
      </c>
      <c r="L33" s="920">
        <v>5</v>
      </c>
      <c r="M33" s="756">
        <v>1.3888888888888888</v>
      </c>
      <c r="N33" s="19"/>
      <c r="O33" s="809"/>
    </row>
    <row r="34" spans="1:15" s="22" customFormat="1" ht="13.15" customHeight="1" x14ac:dyDescent="0.2">
      <c r="A34" s="87">
        <v>46</v>
      </c>
      <c r="B34" s="61" t="s">
        <v>56</v>
      </c>
      <c r="C34" s="830">
        <v>815</v>
      </c>
      <c r="D34" s="675">
        <v>145</v>
      </c>
      <c r="E34" s="829">
        <v>17.992656058751528</v>
      </c>
      <c r="F34" s="675">
        <v>375</v>
      </c>
      <c r="G34" s="829">
        <v>46.144430844553241</v>
      </c>
      <c r="H34" s="675">
        <v>25</v>
      </c>
      <c r="I34" s="829">
        <v>2.9375764993880051</v>
      </c>
      <c r="J34" s="675">
        <v>40</v>
      </c>
      <c r="K34" s="829">
        <v>5.1407588739290082</v>
      </c>
      <c r="L34" s="920">
        <v>225</v>
      </c>
      <c r="M34" s="756">
        <v>27.784577723378213</v>
      </c>
      <c r="N34" s="19"/>
      <c r="O34" s="809"/>
    </row>
    <row r="35" spans="1:15" s="22" customFormat="1" ht="13.15" customHeight="1" x14ac:dyDescent="0.2">
      <c r="A35" s="87">
        <v>47</v>
      </c>
      <c r="B35" s="61" t="s">
        <v>57</v>
      </c>
      <c r="C35" s="830">
        <v>720</v>
      </c>
      <c r="D35" s="675">
        <v>170</v>
      </c>
      <c r="E35" s="829">
        <v>23.676880222841227</v>
      </c>
      <c r="F35" s="675">
        <v>465</v>
      </c>
      <c r="G35" s="829">
        <v>64.763231197771589</v>
      </c>
      <c r="H35" s="675">
        <v>45</v>
      </c>
      <c r="I35" s="829">
        <v>6.1281337047353759</v>
      </c>
      <c r="J35" s="675">
        <v>40</v>
      </c>
      <c r="K35" s="829">
        <v>5.4317548746518103</v>
      </c>
      <c r="L35" s="920">
        <v>0</v>
      </c>
      <c r="M35" s="756">
        <v>0</v>
      </c>
      <c r="N35" s="19"/>
      <c r="O35" s="809"/>
    </row>
    <row r="36" spans="1:15" s="22" customFormat="1" ht="13.15" customHeight="1" x14ac:dyDescent="0.2">
      <c r="A36" s="87">
        <v>48</v>
      </c>
      <c r="B36" s="61" t="s">
        <v>58</v>
      </c>
      <c r="C36" s="830">
        <v>5</v>
      </c>
      <c r="D36" s="675">
        <v>5</v>
      </c>
      <c r="E36" s="829">
        <v>57.142857142857139</v>
      </c>
      <c r="F36" s="675">
        <v>0</v>
      </c>
      <c r="G36" s="829">
        <v>28.571428571428569</v>
      </c>
      <c r="H36" s="675">
        <v>0</v>
      </c>
      <c r="I36" s="829">
        <v>14.285714285714285</v>
      </c>
      <c r="J36" s="675">
        <v>0</v>
      </c>
      <c r="K36" s="829">
        <v>0</v>
      </c>
      <c r="L36" s="920">
        <v>0</v>
      </c>
      <c r="M36" s="756">
        <v>0</v>
      </c>
      <c r="N36" s="19"/>
      <c r="O36" s="809"/>
    </row>
    <row r="37" spans="1:15" s="22" customFormat="1" ht="13.15" customHeight="1" x14ac:dyDescent="0.2">
      <c r="A37" s="87">
        <v>51</v>
      </c>
      <c r="B37" s="61" t="s">
        <v>59</v>
      </c>
      <c r="C37" s="830">
        <v>1860</v>
      </c>
      <c r="D37" s="675">
        <v>505</v>
      </c>
      <c r="E37" s="829">
        <v>27.22878625134264</v>
      </c>
      <c r="F37" s="675">
        <v>1075</v>
      </c>
      <c r="G37" s="829">
        <v>57.626208378088073</v>
      </c>
      <c r="H37" s="675">
        <v>130</v>
      </c>
      <c r="I37" s="829">
        <v>6.9817400644468313</v>
      </c>
      <c r="J37" s="675">
        <v>145</v>
      </c>
      <c r="K37" s="829">
        <v>7.8410311493018261</v>
      </c>
      <c r="L37" s="920">
        <v>5</v>
      </c>
      <c r="M37" s="756">
        <v>0.32223415682062301</v>
      </c>
      <c r="N37" s="19"/>
      <c r="O37" s="809"/>
    </row>
    <row r="38" spans="1:15" s="22" customFormat="1" ht="13.15" customHeight="1" x14ac:dyDescent="0.2">
      <c r="A38" s="87">
        <v>52</v>
      </c>
      <c r="B38" s="61" t="s">
        <v>132</v>
      </c>
      <c r="C38" s="830">
        <v>2810</v>
      </c>
      <c r="D38" s="675">
        <v>775</v>
      </c>
      <c r="E38" s="829">
        <v>27.499110636784064</v>
      </c>
      <c r="F38" s="675">
        <v>1565</v>
      </c>
      <c r="G38" s="829">
        <v>55.709711846318029</v>
      </c>
      <c r="H38" s="675">
        <v>220</v>
      </c>
      <c r="I38" s="829">
        <v>7.8975453575240131</v>
      </c>
      <c r="J38" s="675">
        <v>240</v>
      </c>
      <c r="K38" s="829">
        <v>8.4667378157239419</v>
      </c>
      <c r="L38" s="920">
        <v>10</v>
      </c>
      <c r="M38" s="756">
        <v>0.42689434364994666</v>
      </c>
      <c r="N38" s="19"/>
      <c r="O38" s="809"/>
    </row>
    <row r="39" spans="1:15" s="22" customFormat="1" ht="13.15" customHeight="1" x14ac:dyDescent="0.2">
      <c r="A39" s="87">
        <v>53</v>
      </c>
      <c r="B39" s="61" t="s">
        <v>60</v>
      </c>
      <c r="C39" s="830">
        <v>1520</v>
      </c>
      <c r="D39" s="675">
        <v>370</v>
      </c>
      <c r="E39" s="829">
        <v>24.391847468770543</v>
      </c>
      <c r="F39" s="675">
        <v>990</v>
      </c>
      <c r="G39" s="829">
        <v>64.957264957264954</v>
      </c>
      <c r="H39" s="675">
        <v>80</v>
      </c>
      <c r="I39" s="829">
        <v>5.2596975673898756</v>
      </c>
      <c r="J39" s="675">
        <v>80</v>
      </c>
      <c r="K39" s="829">
        <v>5.1939513477975012</v>
      </c>
      <c r="L39" s="920">
        <v>5</v>
      </c>
      <c r="M39" s="756">
        <v>0.19723865877712032</v>
      </c>
      <c r="N39" s="19"/>
      <c r="O39" s="809"/>
    </row>
    <row r="40" spans="1:15" s="22" customFormat="1" ht="13.15" customHeight="1" x14ac:dyDescent="0.2">
      <c r="A40" s="87">
        <v>54</v>
      </c>
      <c r="B40" s="61" t="s">
        <v>135</v>
      </c>
      <c r="C40" s="830">
        <v>505</v>
      </c>
      <c r="D40" s="675">
        <v>135</v>
      </c>
      <c r="E40" s="829">
        <v>26.679841897233203</v>
      </c>
      <c r="F40" s="675">
        <v>320</v>
      </c>
      <c r="G40" s="829">
        <v>62.845849802371546</v>
      </c>
      <c r="H40" s="675">
        <v>25</v>
      </c>
      <c r="I40" s="829">
        <v>4.5454545454545459</v>
      </c>
      <c r="J40" s="675">
        <v>30</v>
      </c>
      <c r="K40" s="829">
        <v>5.7312252964426875</v>
      </c>
      <c r="L40" s="920">
        <v>0</v>
      </c>
      <c r="M40" s="756">
        <v>0.19762845849802371</v>
      </c>
      <c r="N40" s="19"/>
      <c r="O40" s="809"/>
    </row>
    <row r="41" spans="1:15" s="22" customFormat="1" ht="13.15" customHeight="1" x14ac:dyDescent="0.2">
      <c r="A41" s="87">
        <v>55</v>
      </c>
      <c r="B41" s="61" t="s">
        <v>166</v>
      </c>
      <c r="C41" s="830">
        <v>2465</v>
      </c>
      <c r="D41" s="675">
        <v>770</v>
      </c>
      <c r="E41" s="829">
        <v>31.303288672350792</v>
      </c>
      <c r="F41" s="675">
        <v>1345</v>
      </c>
      <c r="G41" s="829">
        <v>54.689403166869667</v>
      </c>
      <c r="H41" s="675">
        <v>145</v>
      </c>
      <c r="I41" s="829">
        <v>5.8059277304100689</v>
      </c>
      <c r="J41" s="675">
        <v>190</v>
      </c>
      <c r="K41" s="829">
        <v>7.7141697117336578</v>
      </c>
      <c r="L41" s="920">
        <v>10</v>
      </c>
      <c r="M41" s="756">
        <v>0.48721071863580995</v>
      </c>
      <c r="N41" s="19"/>
      <c r="O41" s="809"/>
    </row>
    <row r="42" spans="1:15" s="22" customFormat="1" ht="13.15" customHeight="1" x14ac:dyDescent="0.2">
      <c r="A42" s="87">
        <v>61</v>
      </c>
      <c r="B42" s="61" t="s">
        <v>64</v>
      </c>
      <c r="C42" s="830">
        <v>1950</v>
      </c>
      <c r="D42" s="675">
        <v>520</v>
      </c>
      <c r="E42" s="829">
        <v>26.652998462327009</v>
      </c>
      <c r="F42" s="675">
        <v>1140</v>
      </c>
      <c r="G42" s="829">
        <v>58.431573552024609</v>
      </c>
      <c r="H42" s="675">
        <v>165</v>
      </c>
      <c r="I42" s="829">
        <v>8.5084572014351618</v>
      </c>
      <c r="J42" s="675">
        <v>120</v>
      </c>
      <c r="K42" s="829">
        <v>6.253203485392107</v>
      </c>
      <c r="L42" s="920">
        <v>5</v>
      </c>
      <c r="M42" s="756">
        <v>0.15376729882111739</v>
      </c>
      <c r="N42" s="19"/>
      <c r="O42" s="809"/>
    </row>
    <row r="43" spans="1:15" s="22" customFormat="1" ht="13.15" customHeight="1" x14ac:dyDescent="0.2">
      <c r="A43" s="87">
        <v>62</v>
      </c>
      <c r="B43" s="61" t="s">
        <v>65</v>
      </c>
      <c r="C43" s="830">
        <v>775</v>
      </c>
      <c r="D43" s="675">
        <v>175</v>
      </c>
      <c r="E43" s="829">
        <v>22.480620155038761</v>
      </c>
      <c r="F43" s="675">
        <v>515</v>
      </c>
      <c r="G43" s="829">
        <v>66.408268733850122</v>
      </c>
      <c r="H43" s="675">
        <v>45</v>
      </c>
      <c r="I43" s="829">
        <v>6.0723514211886309</v>
      </c>
      <c r="J43" s="675">
        <v>40</v>
      </c>
      <c r="K43" s="829">
        <v>5.0387596899224807</v>
      </c>
      <c r="L43" s="920">
        <v>0</v>
      </c>
      <c r="M43" s="756">
        <v>0</v>
      </c>
      <c r="N43" s="19"/>
      <c r="O43" s="809"/>
    </row>
    <row r="44" spans="1:15" s="22" customFormat="1" ht="13.15" customHeight="1" x14ac:dyDescent="0.2">
      <c r="A44" s="87">
        <v>63</v>
      </c>
      <c r="B44" s="61" t="s">
        <v>66</v>
      </c>
      <c r="C44" s="830">
        <v>445</v>
      </c>
      <c r="D44" s="675">
        <v>100</v>
      </c>
      <c r="E44" s="829">
        <v>22.573363431151243</v>
      </c>
      <c r="F44" s="675">
        <v>300</v>
      </c>
      <c r="G44" s="829">
        <v>67.268623024830703</v>
      </c>
      <c r="H44" s="675">
        <v>30</v>
      </c>
      <c r="I44" s="829">
        <v>6.3205417607223477</v>
      </c>
      <c r="J44" s="675">
        <v>15</v>
      </c>
      <c r="K44" s="829">
        <v>3.8374717832957108</v>
      </c>
      <c r="L44" s="920">
        <v>0</v>
      </c>
      <c r="M44" s="756">
        <v>0</v>
      </c>
      <c r="N44" s="19"/>
      <c r="O44" s="809"/>
    </row>
    <row r="45" spans="1:15" s="22" customFormat="1" ht="13.15" customHeight="1" x14ac:dyDescent="0.2">
      <c r="A45" s="87">
        <v>64</v>
      </c>
      <c r="B45" s="61" t="s">
        <v>67</v>
      </c>
      <c r="C45" s="830">
        <v>265</v>
      </c>
      <c r="D45" s="675">
        <v>60</v>
      </c>
      <c r="E45" s="829">
        <v>21.969696969696969</v>
      </c>
      <c r="F45" s="675">
        <v>190</v>
      </c>
      <c r="G45" s="829">
        <v>71.212121212121218</v>
      </c>
      <c r="H45" s="675">
        <v>5</v>
      </c>
      <c r="I45" s="829">
        <v>2.6515151515151514</v>
      </c>
      <c r="J45" s="675">
        <v>10</v>
      </c>
      <c r="K45" s="829">
        <v>4.1666666666666661</v>
      </c>
      <c r="L45" s="920">
        <v>0</v>
      </c>
      <c r="M45" s="756">
        <v>0</v>
      </c>
      <c r="N45" s="19"/>
      <c r="O45" s="809"/>
    </row>
    <row r="46" spans="1:15" s="22" customFormat="1" ht="13.15" customHeight="1" x14ac:dyDescent="0.2">
      <c r="A46" s="87">
        <v>65</v>
      </c>
      <c r="B46" s="61" t="s">
        <v>68</v>
      </c>
      <c r="C46" s="830">
        <v>470</v>
      </c>
      <c r="D46" s="675">
        <v>120</v>
      </c>
      <c r="E46" s="829">
        <v>25.423728813559322</v>
      </c>
      <c r="F46" s="675">
        <v>310</v>
      </c>
      <c r="G46" s="829">
        <v>65.254237288135599</v>
      </c>
      <c r="H46" s="675">
        <v>20</v>
      </c>
      <c r="I46" s="829">
        <v>3.8135593220338984</v>
      </c>
      <c r="J46" s="675">
        <v>25</v>
      </c>
      <c r="K46" s="829">
        <v>5.0847457627118651</v>
      </c>
      <c r="L46" s="920">
        <v>0</v>
      </c>
      <c r="M46" s="756">
        <v>0.42372881355932202</v>
      </c>
      <c r="N46" s="19"/>
      <c r="O46" s="809"/>
    </row>
    <row r="47" spans="1:15" s="22" customFormat="1" ht="13.15" customHeight="1" x14ac:dyDescent="0.2">
      <c r="A47" s="87">
        <v>66</v>
      </c>
      <c r="B47" s="61" t="s">
        <v>69</v>
      </c>
      <c r="C47" s="830">
        <v>1915</v>
      </c>
      <c r="D47" s="675">
        <v>515</v>
      </c>
      <c r="E47" s="829">
        <v>26.907001044932077</v>
      </c>
      <c r="F47" s="675">
        <v>1185</v>
      </c>
      <c r="G47" s="829">
        <v>62.016718913270644</v>
      </c>
      <c r="H47" s="675">
        <v>95</v>
      </c>
      <c r="I47" s="829">
        <v>4.9634273772204809</v>
      </c>
      <c r="J47" s="675">
        <v>110</v>
      </c>
      <c r="K47" s="829">
        <v>5.7471264367816088</v>
      </c>
      <c r="L47" s="920">
        <v>5</v>
      </c>
      <c r="M47" s="756">
        <v>0.36572622779519331</v>
      </c>
      <c r="N47" s="19"/>
      <c r="O47" s="809"/>
    </row>
    <row r="48" spans="1:15" s="22" customFormat="1" ht="13.15" customHeight="1" x14ac:dyDescent="0.2">
      <c r="A48" s="87">
        <v>71</v>
      </c>
      <c r="B48" s="61" t="s">
        <v>70</v>
      </c>
      <c r="C48" s="830">
        <v>1410</v>
      </c>
      <c r="D48" s="675">
        <v>390</v>
      </c>
      <c r="E48" s="829">
        <v>27.801418439716315</v>
      </c>
      <c r="F48" s="675">
        <v>825</v>
      </c>
      <c r="G48" s="829">
        <v>58.51063829787234</v>
      </c>
      <c r="H48" s="675">
        <v>80</v>
      </c>
      <c r="I48" s="829">
        <v>5.7446808510638299</v>
      </c>
      <c r="J48" s="675">
        <v>100</v>
      </c>
      <c r="K48" s="829">
        <v>7.0212765957446814</v>
      </c>
      <c r="L48" s="920">
        <v>15</v>
      </c>
      <c r="M48" s="756">
        <v>0.92198581560283688</v>
      </c>
      <c r="N48" s="19"/>
      <c r="O48" s="809"/>
    </row>
    <row r="49" spans="1:17" s="22" customFormat="1" ht="13.15" customHeight="1" x14ac:dyDescent="0.2">
      <c r="A49" s="87">
        <v>72</v>
      </c>
      <c r="B49" s="61" t="s">
        <v>71</v>
      </c>
      <c r="C49" s="830">
        <v>2340</v>
      </c>
      <c r="D49" s="675">
        <v>575</v>
      </c>
      <c r="E49" s="829">
        <v>24.508966695132365</v>
      </c>
      <c r="F49" s="675">
        <v>1480</v>
      </c>
      <c r="G49" s="829">
        <v>63.151152860802725</v>
      </c>
      <c r="H49" s="675">
        <v>145</v>
      </c>
      <c r="I49" s="829">
        <v>6.2766865926558504</v>
      </c>
      <c r="J49" s="675">
        <v>135</v>
      </c>
      <c r="K49" s="829">
        <v>5.8497011101622549</v>
      </c>
      <c r="L49" s="920">
        <v>5</v>
      </c>
      <c r="M49" s="756">
        <v>0.2134927412467976</v>
      </c>
      <c r="N49" s="19"/>
      <c r="O49" s="809"/>
    </row>
    <row r="50" spans="1:17" s="22" customFormat="1" ht="13.15" customHeight="1" x14ac:dyDescent="0.2">
      <c r="A50" s="87">
        <v>81</v>
      </c>
      <c r="B50" s="61" t="s">
        <v>5</v>
      </c>
      <c r="C50" s="830">
        <v>1295</v>
      </c>
      <c r="D50" s="675">
        <v>390</v>
      </c>
      <c r="E50" s="829">
        <v>30.19305019305019</v>
      </c>
      <c r="F50" s="675">
        <v>720</v>
      </c>
      <c r="G50" s="829">
        <v>55.444015444015449</v>
      </c>
      <c r="H50" s="675">
        <v>65</v>
      </c>
      <c r="I50" s="829">
        <v>5.096525096525097</v>
      </c>
      <c r="J50" s="675">
        <v>110</v>
      </c>
      <c r="K50" s="829">
        <v>8.4942084942084932</v>
      </c>
      <c r="L50" s="920">
        <v>10</v>
      </c>
      <c r="M50" s="756">
        <v>0.77220077220077221</v>
      </c>
      <c r="N50" s="19"/>
      <c r="O50" s="809"/>
    </row>
    <row r="51" spans="1:17" s="22" customFormat="1" ht="13.15" customHeight="1" x14ac:dyDescent="0.2">
      <c r="A51" s="87">
        <v>82</v>
      </c>
      <c r="B51" s="61" t="s">
        <v>72</v>
      </c>
      <c r="C51" s="830">
        <v>2030</v>
      </c>
      <c r="D51" s="675">
        <v>605</v>
      </c>
      <c r="E51" s="829">
        <v>29.73372781065089</v>
      </c>
      <c r="F51" s="675">
        <v>1140</v>
      </c>
      <c r="G51" s="829">
        <v>56.213017751479285</v>
      </c>
      <c r="H51" s="675">
        <v>145</v>
      </c>
      <c r="I51" s="829">
        <v>7.1992110453648923</v>
      </c>
      <c r="J51" s="675">
        <v>120</v>
      </c>
      <c r="K51" s="829">
        <v>5.9664694280078896</v>
      </c>
      <c r="L51" s="920">
        <v>20</v>
      </c>
      <c r="M51" s="756">
        <v>0.8875739644970414</v>
      </c>
      <c r="N51" s="19"/>
      <c r="O51" s="809"/>
    </row>
    <row r="52" spans="1:17" s="22" customFormat="1" ht="13.15" customHeight="1" x14ac:dyDescent="0.2">
      <c r="A52" s="87">
        <v>83</v>
      </c>
      <c r="B52" s="61" t="s">
        <v>73</v>
      </c>
      <c r="C52" s="830">
        <v>1315</v>
      </c>
      <c r="D52" s="675">
        <v>330</v>
      </c>
      <c r="E52" s="829">
        <v>25.05694760820046</v>
      </c>
      <c r="F52" s="675">
        <v>745</v>
      </c>
      <c r="G52" s="829">
        <v>56.643887623386476</v>
      </c>
      <c r="H52" s="675">
        <v>125</v>
      </c>
      <c r="I52" s="829">
        <v>9.4912680334092645</v>
      </c>
      <c r="J52" s="675">
        <v>110</v>
      </c>
      <c r="K52" s="829">
        <v>8.3523158694001527</v>
      </c>
      <c r="L52" s="920">
        <v>5</v>
      </c>
      <c r="M52" s="756">
        <v>0.45558086560364464</v>
      </c>
      <c r="N52" s="19"/>
      <c r="O52" s="809"/>
    </row>
    <row r="53" spans="1:17" s="22" customFormat="1" ht="13.15" customHeight="1" x14ac:dyDescent="0.2">
      <c r="A53" s="87">
        <v>91</v>
      </c>
      <c r="B53" s="61" t="s">
        <v>74</v>
      </c>
      <c r="C53" s="830">
        <v>1240</v>
      </c>
      <c r="D53" s="675">
        <v>380</v>
      </c>
      <c r="E53" s="829">
        <v>30.483870967741932</v>
      </c>
      <c r="F53" s="675">
        <v>650</v>
      </c>
      <c r="G53" s="829">
        <v>52.58064516129032</v>
      </c>
      <c r="H53" s="675">
        <v>85</v>
      </c>
      <c r="I53" s="829">
        <v>6.854838709677419</v>
      </c>
      <c r="J53" s="675">
        <v>85</v>
      </c>
      <c r="K53" s="829">
        <v>6.6935483870967749</v>
      </c>
      <c r="L53" s="920">
        <v>40</v>
      </c>
      <c r="M53" s="756">
        <v>3.3870967741935489</v>
      </c>
      <c r="N53" s="19"/>
      <c r="O53" s="809"/>
    </row>
    <row r="54" spans="1:17" s="22" customFormat="1" ht="13.15" customHeight="1" x14ac:dyDescent="0.2">
      <c r="A54" s="87">
        <v>92</v>
      </c>
      <c r="B54" s="61" t="s">
        <v>75</v>
      </c>
      <c r="C54" s="830">
        <v>105</v>
      </c>
      <c r="D54" s="675">
        <v>35</v>
      </c>
      <c r="E54" s="829">
        <v>32.692307692307693</v>
      </c>
      <c r="F54" s="675">
        <v>20</v>
      </c>
      <c r="G54" s="829">
        <v>21.153846153846153</v>
      </c>
      <c r="H54" s="675">
        <v>5</v>
      </c>
      <c r="I54" s="829">
        <v>4.8076923076923084</v>
      </c>
      <c r="J54" s="675">
        <v>0</v>
      </c>
      <c r="K54" s="829">
        <v>0</v>
      </c>
      <c r="L54" s="920">
        <v>45</v>
      </c>
      <c r="M54" s="756">
        <v>41.346153846153847</v>
      </c>
      <c r="N54" s="19"/>
      <c r="O54" s="809"/>
    </row>
    <row r="55" spans="1:17" s="22" customFormat="1" ht="13.15" customHeight="1" x14ac:dyDescent="0.2">
      <c r="A55" s="87">
        <v>93</v>
      </c>
      <c r="B55" s="61" t="s">
        <v>76</v>
      </c>
      <c r="C55" s="830">
        <v>1335</v>
      </c>
      <c r="D55" s="675">
        <v>385</v>
      </c>
      <c r="E55" s="829">
        <v>28.957239309827461</v>
      </c>
      <c r="F55" s="675">
        <v>750</v>
      </c>
      <c r="G55" s="829">
        <v>56.264066016504124</v>
      </c>
      <c r="H55" s="675">
        <v>75</v>
      </c>
      <c r="I55" s="829">
        <v>5.7764441110277573</v>
      </c>
      <c r="J55" s="675">
        <v>110</v>
      </c>
      <c r="K55" s="829">
        <v>8.3270817704426108</v>
      </c>
      <c r="L55" s="920">
        <v>10</v>
      </c>
      <c r="M55" s="756">
        <v>0.67516879219804948</v>
      </c>
      <c r="N55" s="19"/>
      <c r="O55" s="809"/>
    </row>
    <row r="56" spans="1:17" s="22" customFormat="1" ht="13.15" customHeight="1" x14ac:dyDescent="0.2">
      <c r="A56" s="87">
        <v>94</v>
      </c>
      <c r="B56" s="61" t="s">
        <v>77</v>
      </c>
      <c r="C56" s="830">
        <v>1805</v>
      </c>
      <c r="D56" s="675">
        <v>435</v>
      </c>
      <c r="E56" s="829">
        <v>24.18191902384914</v>
      </c>
      <c r="F56" s="675">
        <v>1115</v>
      </c>
      <c r="G56" s="829">
        <v>61.841375485302272</v>
      </c>
      <c r="H56" s="675">
        <v>135</v>
      </c>
      <c r="I56" s="829">
        <v>7.5429839156960625</v>
      </c>
      <c r="J56" s="675">
        <v>95</v>
      </c>
      <c r="K56" s="829">
        <v>5.1580698835274541</v>
      </c>
      <c r="L56" s="920">
        <v>25</v>
      </c>
      <c r="M56" s="756">
        <v>1.2756516916250693</v>
      </c>
      <c r="N56" s="19"/>
      <c r="O56" s="809"/>
      <c r="Q56" s="795" t="s">
        <v>348</v>
      </c>
    </row>
    <row r="57" spans="1:17" s="22" customFormat="1" ht="13.15" customHeight="1" x14ac:dyDescent="0.2">
      <c r="A57" s="87">
        <v>101</v>
      </c>
      <c r="B57" s="61" t="s">
        <v>78</v>
      </c>
      <c r="C57" s="830">
        <v>2535</v>
      </c>
      <c r="D57" s="675">
        <v>640</v>
      </c>
      <c r="E57" s="829">
        <v>25.295974743488554</v>
      </c>
      <c r="F57" s="675">
        <v>1565</v>
      </c>
      <c r="G57" s="829">
        <v>61.720599842146804</v>
      </c>
      <c r="H57" s="675">
        <v>145</v>
      </c>
      <c r="I57" s="829">
        <v>5.6432517758484613</v>
      </c>
      <c r="J57" s="675">
        <v>180</v>
      </c>
      <c r="K57" s="829">
        <v>7.1428571428571423</v>
      </c>
      <c r="L57" s="920">
        <v>5</v>
      </c>
      <c r="M57" s="756">
        <v>0.19731649565903711</v>
      </c>
      <c r="N57" s="19"/>
      <c r="O57" s="809"/>
    </row>
    <row r="58" spans="1:17" s="22" customFormat="1" ht="13.15" customHeight="1" x14ac:dyDescent="0.2">
      <c r="A58" s="87">
        <v>102</v>
      </c>
      <c r="B58" s="61" t="s">
        <v>79</v>
      </c>
      <c r="C58" s="830">
        <v>100</v>
      </c>
      <c r="D58" s="675">
        <v>30</v>
      </c>
      <c r="E58" s="829">
        <v>28.28282828282828</v>
      </c>
      <c r="F58" s="675">
        <v>60</v>
      </c>
      <c r="G58" s="829">
        <v>59.595959595959592</v>
      </c>
      <c r="H58" s="675">
        <v>5</v>
      </c>
      <c r="I58" s="829">
        <v>6.0606060606060606</v>
      </c>
      <c r="J58" s="675">
        <v>5</v>
      </c>
      <c r="K58" s="829">
        <v>5.0505050505050502</v>
      </c>
      <c r="L58" s="920">
        <v>0</v>
      </c>
      <c r="M58" s="756">
        <v>1.0101010101010102</v>
      </c>
      <c r="N58" s="19"/>
      <c r="O58" s="809"/>
    </row>
    <row r="59" spans="1:17" s="22" customFormat="1" ht="13.15" customHeight="1" x14ac:dyDescent="0.2">
      <c r="A59" s="87">
        <v>103</v>
      </c>
      <c r="B59" s="61" t="s">
        <v>80</v>
      </c>
      <c r="C59" s="830">
        <v>665</v>
      </c>
      <c r="D59" s="675">
        <v>155</v>
      </c>
      <c r="E59" s="829">
        <v>23.042168674698797</v>
      </c>
      <c r="F59" s="675">
        <v>420</v>
      </c>
      <c r="G59" s="829">
        <v>63.253012048192772</v>
      </c>
      <c r="H59" s="675">
        <v>30</v>
      </c>
      <c r="I59" s="829">
        <v>4.5180722891566267</v>
      </c>
      <c r="J59" s="675">
        <v>50</v>
      </c>
      <c r="K59" s="829">
        <v>7.3795180722891569</v>
      </c>
      <c r="L59" s="920">
        <v>10</v>
      </c>
      <c r="M59" s="756">
        <v>1.8072289156626504</v>
      </c>
      <c r="N59" s="19"/>
      <c r="O59" s="809"/>
    </row>
    <row r="60" spans="1:17" s="22" customFormat="1" ht="13.15" customHeight="1" x14ac:dyDescent="0.2">
      <c r="A60" s="87">
        <v>105</v>
      </c>
      <c r="B60" s="61" t="s">
        <v>81</v>
      </c>
      <c r="C60" s="830">
        <v>415</v>
      </c>
      <c r="D60" s="675">
        <v>85</v>
      </c>
      <c r="E60" s="829">
        <v>20.863309352517987</v>
      </c>
      <c r="F60" s="675">
        <v>275</v>
      </c>
      <c r="G60" s="829">
        <v>65.467625899280577</v>
      </c>
      <c r="H60" s="675">
        <v>25</v>
      </c>
      <c r="I60" s="829">
        <v>6.4748201438848918</v>
      </c>
      <c r="J60" s="675">
        <v>30</v>
      </c>
      <c r="K60" s="829">
        <v>6.7146282973621103</v>
      </c>
      <c r="L60" s="920">
        <v>0</v>
      </c>
      <c r="M60" s="756">
        <v>0.47961630695443641</v>
      </c>
      <c r="N60" s="19"/>
      <c r="O60" s="809"/>
    </row>
    <row r="61" spans="1:17" s="22" customFormat="1" ht="13.15" customHeight="1" x14ac:dyDescent="0.2">
      <c r="A61" s="87">
        <v>106</v>
      </c>
      <c r="B61" s="61" t="s">
        <v>82</v>
      </c>
      <c r="C61" s="830">
        <v>780</v>
      </c>
      <c r="D61" s="675">
        <v>195</v>
      </c>
      <c r="E61" s="829">
        <v>25.191815856777495</v>
      </c>
      <c r="F61" s="675">
        <v>450</v>
      </c>
      <c r="G61" s="829">
        <v>57.289002557544755</v>
      </c>
      <c r="H61" s="675">
        <v>65</v>
      </c>
      <c r="I61" s="829">
        <v>8.0562659846547309</v>
      </c>
      <c r="J61" s="675">
        <v>75</v>
      </c>
      <c r="K61" s="829">
        <v>9.4629156010230187</v>
      </c>
      <c r="L61" s="920">
        <v>0</v>
      </c>
      <c r="M61" s="756">
        <v>0</v>
      </c>
      <c r="N61" s="19"/>
      <c r="O61" s="809"/>
    </row>
    <row r="62" spans="1:17" s="22" customFormat="1" ht="13.15" customHeight="1" x14ac:dyDescent="0.2">
      <c r="A62" s="87">
        <v>107</v>
      </c>
      <c r="B62" s="61" t="s">
        <v>83</v>
      </c>
      <c r="C62" s="830">
        <v>1730</v>
      </c>
      <c r="D62" s="675">
        <v>425</v>
      </c>
      <c r="E62" s="829">
        <v>24.480369515011546</v>
      </c>
      <c r="F62" s="675">
        <v>1080</v>
      </c>
      <c r="G62" s="829">
        <v>62.355658198614314</v>
      </c>
      <c r="H62" s="675">
        <v>105</v>
      </c>
      <c r="I62" s="829">
        <v>5.946882217090069</v>
      </c>
      <c r="J62" s="675">
        <v>120</v>
      </c>
      <c r="K62" s="829">
        <v>6.8706697459584296</v>
      </c>
      <c r="L62" s="920">
        <v>5</v>
      </c>
      <c r="M62" s="756">
        <v>0.3464203233256351</v>
      </c>
      <c r="N62" s="19"/>
      <c r="O62" s="809"/>
    </row>
    <row r="63" spans="1:17" s="22" customFormat="1" ht="13.15" customHeight="1" x14ac:dyDescent="0.2">
      <c r="A63" s="87">
        <v>108</v>
      </c>
      <c r="B63" s="61" t="s">
        <v>84</v>
      </c>
      <c r="C63" s="830">
        <v>905</v>
      </c>
      <c r="D63" s="675">
        <v>220</v>
      </c>
      <c r="E63" s="829">
        <v>24.446902654867255</v>
      </c>
      <c r="F63" s="675">
        <v>545</v>
      </c>
      <c r="G63" s="829">
        <v>60.06637168141593</v>
      </c>
      <c r="H63" s="675">
        <v>55</v>
      </c>
      <c r="I63" s="829">
        <v>6.1946902654867255</v>
      </c>
      <c r="J63" s="675">
        <v>85</v>
      </c>
      <c r="K63" s="829">
        <v>9.1814159292035402</v>
      </c>
      <c r="L63" s="920">
        <v>0</v>
      </c>
      <c r="M63" s="756">
        <v>0.11061946902654868</v>
      </c>
      <c r="N63" s="19"/>
      <c r="O63" s="809"/>
    </row>
    <row r="64" spans="1:17" s="22" customFormat="1" ht="13.15" customHeight="1" x14ac:dyDescent="0.2">
      <c r="A64" s="87">
        <v>109</v>
      </c>
      <c r="B64" s="61" t="s">
        <v>145</v>
      </c>
      <c r="C64" s="830">
        <v>410</v>
      </c>
      <c r="D64" s="675">
        <v>105</v>
      </c>
      <c r="E64" s="829">
        <v>25.735294117647058</v>
      </c>
      <c r="F64" s="675">
        <v>260</v>
      </c>
      <c r="G64" s="829">
        <v>64.215686274509807</v>
      </c>
      <c r="H64" s="675">
        <v>20</v>
      </c>
      <c r="I64" s="829">
        <v>4.4117647058823533</v>
      </c>
      <c r="J64" s="675">
        <v>25</v>
      </c>
      <c r="K64" s="829">
        <v>5.6372549019607847</v>
      </c>
      <c r="L64" s="920">
        <v>0</v>
      </c>
      <c r="M64" s="756">
        <v>0</v>
      </c>
      <c r="N64" s="19"/>
      <c r="O64" s="809"/>
    </row>
    <row r="65" spans="1:16" s="22" customFormat="1" ht="13.15" customHeight="1" x14ac:dyDescent="0.2">
      <c r="A65" s="87">
        <v>111</v>
      </c>
      <c r="B65" s="61" t="s">
        <v>85</v>
      </c>
      <c r="C65" s="830">
        <v>3930</v>
      </c>
      <c r="D65" s="675">
        <v>1365</v>
      </c>
      <c r="E65" s="829">
        <v>34.766022380467952</v>
      </c>
      <c r="F65" s="675">
        <v>1915</v>
      </c>
      <c r="G65" s="829">
        <v>48.677517802644964</v>
      </c>
      <c r="H65" s="675">
        <v>265</v>
      </c>
      <c r="I65" s="829">
        <v>6.7141403865717191</v>
      </c>
      <c r="J65" s="675">
        <v>380</v>
      </c>
      <c r="K65" s="829">
        <v>9.6388606307222791</v>
      </c>
      <c r="L65" s="920">
        <v>10</v>
      </c>
      <c r="M65" s="756">
        <v>0.20345879959308238</v>
      </c>
      <c r="N65" s="19"/>
      <c r="O65" s="809"/>
    </row>
    <row r="66" spans="1:16" s="22" customFormat="1" ht="13.15" customHeight="1" x14ac:dyDescent="0.2">
      <c r="A66" s="87">
        <v>112</v>
      </c>
      <c r="B66" s="61" t="s">
        <v>86</v>
      </c>
      <c r="C66" s="830">
        <v>4695</v>
      </c>
      <c r="D66" s="675">
        <v>1560</v>
      </c>
      <c r="E66" s="829">
        <v>33.219761499148213</v>
      </c>
      <c r="F66" s="675">
        <v>2360</v>
      </c>
      <c r="G66" s="829">
        <v>50.234241908006815</v>
      </c>
      <c r="H66" s="675">
        <v>290</v>
      </c>
      <c r="I66" s="829">
        <v>6.1754684838160134</v>
      </c>
      <c r="J66" s="675">
        <v>460</v>
      </c>
      <c r="K66" s="829">
        <v>9.8168654173764907</v>
      </c>
      <c r="L66" s="920">
        <v>25</v>
      </c>
      <c r="M66" s="756">
        <v>0.55366269165247017</v>
      </c>
      <c r="N66" s="19"/>
      <c r="O66" s="809"/>
    </row>
    <row r="67" spans="1:16" s="22" customFormat="1" ht="13.15" customHeight="1" x14ac:dyDescent="0.2">
      <c r="A67" s="87">
        <v>113</v>
      </c>
      <c r="B67" s="61" t="s">
        <v>87</v>
      </c>
      <c r="C67" s="830">
        <v>380</v>
      </c>
      <c r="D67" s="675">
        <v>110</v>
      </c>
      <c r="E67" s="829">
        <v>28.346456692913385</v>
      </c>
      <c r="F67" s="675">
        <v>230</v>
      </c>
      <c r="G67" s="829">
        <v>60.629921259842526</v>
      </c>
      <c r="H67" s="675">
        <v>20</v>
      </c>
      <c r="I67" s="829">
        <v>5.2493438320209975</v>
      </c>
      <c r="J67" s="675">
        <v>20</v>
      </c>
      <c r="K67" s="829">
        <v>5.5118110236220472</v>
      </c>
      <c r="L67" s="920">
        <v>0</v>
      </c>
      <c r="M67" s="756">
        <v>0.26246719160104987</v>
      </c>
      <c r="N67" s="19"/>
      <c r="O67" s="809"/>
    </row>
    <row r="68" spans="1:16" s="22" customFormat="1" ht="13.15" customHeight="1" x14ac:dyDescent="0.2">
      <c r="A68" s="87">
        <v>121</v>
      </c>
      <c r="B68" s="61" t="s">
        <v>61</v>
      </c>
      <c r="C68" s="830">
        <v>5055</v>
      </c>
      <c r="D68" s="675">
        <v>1765</v>
      </c>
      <c r="E68" s="829">
        <v>34.876360039564787</v>
      </c>
      <c r="F68" s="675">
        <v>2335</v>
      </c>
      <c r="G68" s="829">
        <v>46.17210682492582</v>
      </c>
      <c r="H68" s="675">
        <v>310</v>
      </c>
      <c r="I68" s="829">
        <v>6.172106824925816</v>
      </c>
      <c r="J68" s="675">
        <v>605</v>
      </c>
      <c r="K68" s="829">
        <v>12.007912957467854</v>
      </c>
      <c r="L68" s="920">
        <v>40</v>
      </c>
      <c r="M68" s="756">
        <v>0.771513353115727</v>
      </c>
      <c r="N68" s="19"/>
      <c r="O68" s="809"/>
    </row>
    <row r="69" spans="1:16" s="22" customFormat="1" ht="13.15" customHeight="1" x14ac:dyDescent="0.2">
      <c r="A69" s="87">
        <v>122</v>
      </c>
      <c r="B69" s="61" t="s">
        <v>62</v>
      </c>
      <c r="C69" s="830">
        <v>4480</v>
      </c>
      <c r="D69" s="675">
        <v>1435</v>
      </c>
      <c r="E69" s="829">
        <v>32.016075016744807</v>
      </c>
      <c r="F69" s="675">
        <v>2270</v>
      </c>
      <c r="G69" s="829">
        <v>50.725608394730969</v>
      </c>
      <c r="H69" s="675">
        <v>315</v>
      </c>
      <c r="I69" s="829">
        <v>7.0551462379995531</v>
      </c>
      <c r="J69" s="675">
        <v>430</v>
      </c>
      <c r="K69" s="829">
        <v>9.5557043983031935</v>
      </c>
      <c r="L69" s="920">
        <v>30</v>
      </c>
      <c r="M69" s="756">
        <v>0.64746595222147796</v>
      </c>
      <c r="N69" s="19"/>
      <c r="O69" s="809"/>
    </row>
    <row r="70" spans="1:16" s="22" customFormat="1" ht="13.15" customHeight="1" x14ac:dyDescent="0.2">
      <c r="A70" s="87">
        <v>123</v>
      </c>
      <c r="B70" s="61" t="s">
        <v>63</v>
      </c>
      <c r="C70" s="830">
        <v>2125</v>
      </c>
      <c r="D70" s="675">
        <v>600</v>
      </c>
      <c r="E70" s="829">
        <v>28.114715561824166</v>
      </c>
      <c r="F70" s="675">
        <v>1230</v>
      </c>
      <c r="G70" s="829">
        <v>57.827926657263752</v>
      </c>
      <c r="H70" s="675">
        <v>140</v>
      </c>
      <c r="I70" s="829">
        <v>6.488011283497884</v>
      </c>
      <c r="J70" s="675">
        <v>145</v>
      </c>
      <c r="K70" s="829">
        <v>6.8171133051245896</v>
      </c>
      <c r="L70" s="920">
        <v>15</v>
      </c>
      <c r="M70" s="756">
        <v>0.75223319228960972</v>
      </c>
      <c r="N70" s="19"/>
      <c r="O70" s="809"/>
    </row>
    <row r="71" spans="1:16" s="22" customFormat="1" ht="12.6" customHeight="1" x14ac:dyDescent="0.2">
      <c r="A71" s="87"/>
      <c r="B71" s="61"/>
      <c r="C71" s="756"/>
      <c r="D71" s="756"/>
      <c r="E71" s="756"/>
      <c r="F71" s="756"/>
      <c r="G71" s="756"/>
      <c r="H71" s="756"/>
      <c r="I71" s="756"/>
      <c r="J71" s="756"/>
      <c r="K71" s="756"/>
      <c r="L71" s="812"/>
      <c r="M71" s="756"/>
      <c r="N71" s="19"/>
      <c r="O71" s="809"/>
    </row>
    <row r="72" spans="1:16" s="29" customFormat="1" ht="13.15" customHeight="1" x14ac:dyDescent="0.2">
      <c r="A72" s="230">
        <v>1</v>
      </c>
      <c r="B72" s="86" t="s">
        <v>2</v>
      </c>
      <c r="C72" s="130">
        <v>13095</v>
      </c>
      <c r="D72" s="130">
        <v>5785</v>
      </c>
      <c r="E72" s="756">
        <v>44.169530355097365</v>
      </c>
      <c r="F72" s="130">
        <v>5160</v>
      </c>
      <c r="G72" s="644">
        <v>39.396716303932799</v>
      </c>
      <c r="H72" s="130">
        <v>795</v>
      </c>
      <c r="I72" s="756">
        <v>6.0786559755631924</v>
      </c>
      <c r="J72" s="130">
        <v>1240</v>
      </c>
      <c r="K72" s="829">
        <v>9.4539900725467731</v>
      </c>
      <c r="L72" s="675">
        <v>120</v>
      </c>
      <c r="M72" s="644">
        <v>0.90110729285987012</v>
      </c>
      <c r="N72" s="19"/>
      <c r="O72" s="809"/>
    </row>
    <row r="73" spans="1:16" s="29" customFormat="1" ht="13.15" customHeight="1" x14ac:dyDescent="0.2">
      <c r="A73" s="230">
        <v>2</v>
      </c>
      <c r="B73" s="86" t="s">
        <v>6</v>
      </c>
      <c r="C73" s="245">
        <v>14980</v>
      </c>
      <c r="D73" s="245">
        <v>4265</v>
      </c>
      <c r="E73" s="756">
        <v>28.488449726265191</v>
      </c>
      <c r="F73" s="245">
        <v>7525</v>
      </c>
      <c r="G73" s="644">
        <v>50.240352517024967</v>
      </c>
      <c r="H73" s="245">
        <v>1220</v>
      </c>
      <c r="I73" s="756">
        <v>8.1586326612364797</v>
      </c>
      <c r="J73" s="245">
        <v>1610</v>
      </c>
      <c r="K73" s="829">
        <v>10.749098678061156</v>
      </c>
      <c r="L73" s="675">
        <v>355</v>
      </c>
      <c r="M73" s="644">
        <v>2.3634664174122046</v>
      </c>
      <c r="N73" s="19"/>
      <c r="O73" s="809"/>
    </row>
    <row r="74" spans="1:16" s="29" customFormat="1" ht="13.15" customHeight="1" x14ac:dyDescent="0.2">
      <c r="A74" s="230">
        <v>3</v>
      </c>
      <c r="B74" s="86" t="s">
        <v>10</v>
      </c>
      <c r="C74" s="245">
        <v>17835</v>
      </c>
      <c r="D74" s="245">
        <v>5915</v>
      </c>
      <c r="E74" s="756">
        <v>33.152052029603055</v>
      </c>
      <c r="F74" s="245">
        <v>8845</v>
      </c>
      <c r="G74" s="644">
        <v>49.590715407041934</v>
      </c>
      <c r="H74" s="245">
        <v>1185</v>
      </c>
      <c r="I74" s="756">
        <v>6.6550796142632871</v>
      </c>
      <c r="J74" s="245">
        <v>1670</v>
      </c>
      <c r="K74" s="829">
        <v>9.3574792554384381</v>
      </c>
      <c r="L74" s="675">
        <v>220</v>
      </c>
      <c r="M74" s="644">
        <v>1.2446736936532854</v>
      </c>
      <c r="N74" s="19"/>
      <c r="O74" s="809"/>
    </row>
    <row r="75" spans="1:16" s="29" customFormat="1" ht="13.15" customHeight="1" x14ac:dyDescent="0.2">
      <c r="A75" s="230">
        <v>4</v>
      </c>
      <c r="B75" s="86" t="s">
        <v>3</v>
      </c>
      <c r="C75" s="245">
        <v>15665</v>
      </c>
      <c r="D75" s="245">
        <v>4635</v>
      </c>
      <c r="E75" s="756">
        <v>29.59652706843718</v>
      </c>
      <c r="F75" s="245">
        <v>8205</v>
      </c>
      <c r="G75" s="644">
        <v>52.394024514811036</v>
      </c>
      <c r="H75" s="245">
        <v>1175</v>
      </c>
      <c r="I75" s="756">
        <v>7.5140449438202248</v>
      </c>
      <c r="J75" s="245">
        <v>1335</v>
      </c>
      <c r="K75" s="829">
        <v>8.5099591419816143</v>
      </c>
      <c r="L75" s="675">
        <v>310</v>
      </c>
      <c r="M75" s="644">
        <v>1.9854443309499488</v>
      </c>
      <c r="N75" s="19"/>
      <c r="O75" s="809"/>
    </row>
    <row r="76" spans="1:16" s="29" customFormat="1" ht="13.15" customHeight="1" x14ac:dyDescent="0.2">
      <c r="A76" s="230">
        <v>5</v>
      </c>
      <c r="B76" s="86" t="s">
        <v>7</v>
      </c>
      <c r="C76" s="245">
        <v>9165</v>
      </c>
      <c r="D76" s="245">
        <v>2555</v>
      </c>
      <c r="E76" s="756">
        <v>27.905707737640512</v>
      </c>
      <c r="F76" s="245">
        <v>5290</v>
      </c>
      <c r="G76" s="644">
        <v>57.754010695187162</v>
      </c>
      <c r="H76" s="245">
        <v>600</v>
      </c>
      <c r="I76" s="756">
        <v>6.5262468623813161</v>
      </c>
      <c r="J76" s="245">
        <v>680</v>
      </c>
      <c r="K76" s="829">
        <v>7.4429771908763502</v>
      </c>
      <c r="L76" s="675">
        <v>35</v>
      </c>
      <c r="M76" s="644">
        <v>0.3710575139146568</v>
      </c>
      <c r="N76" s="19"/>
      <c r="O76" s="809"/>
      <c r="P76" s="29" t="s">
        <v>348</v>
      </c>
    </row>
    <row r="77" spans="1:16" s="29" customFormat="1" ht="13.15" customHeight="1" x14ac:dyDescent="0.2">
      <c r="A77" s="230">
        <v>6</v>
      </c>
      <c r="B77" s="86" t="s">
        <v>11</v>
      </c>
      <c r="C77" s="245">
        <v>5820</v>
      </c>
      <c r="D77" s="245">
        <v>1485</v>
      </c>
      <c r="E77" s="756">
        <v>25.558611206600208</v>
      </c>
      <c r="F77" s="245">
        <v>3635</v>
      </c>
      <c r="G77" s="644">
        <v>62.478514953592303</v>
      </c>
      <c r="H77" s="245">
        <v>360</v>
      </c>
      <c r="I77" s="756">
        <v>6.2048814025438297</v>
      </c>
      <c r="J77" s="245">
        <v>325</v>
      </c>
      <c r="K77" s="829">
        <v>5.5517359917497417</v>
      </c>
      <c r="L77" s="675">
        <v>10</v>
      </c>
      <c r="M77" s="644">
        <v>0.2062564455139223</v>
      </c>
      <c r="N77" s="19"/>
      <c r="O77" s="809"/>
    </row>
    <row r="78" spans="1:16" s="29" customFormat="1" ht="13.15" customHeight="1" x14ac:dyDescent="0.2">
      <c r="A78" s="230">
        <v>7</v>
      </c>
      <c r="B78" s="86" t="s">
        <v>4</v>
      </c>
      <c r="C78" s="245">
        <v>3750</v>
      </c>
      <c r="D78" s="245">
        <v>965</v>
      </c>
      <c r="E78" s="756">
        <v>25.746268656716421</v>
      </c>
      <c r="F78" s="245">
        <v>2305</v>
      </c>
      <c r="G78" s="644">
        <v>61.407249466950965</v>
      </c>
      <c r="H78" s="245">
        <v>230</v>
      </c>
      <c r="I78" s="756">
        <v>6.0767590618336884</v>
      </c>
      <c r="J78" s="245">
        <v>235</v>
      </c>
      <c r="K78" s="829">
        <v>6.2899786780383797</v>
      </c>
      <c r="L78" s="675">
        <v>20</v>
      </c>
      <c r="M78" s="644">
        <v>0.47974413646055442</v>
      </c>
      <c r="N78" s="19"/>
      <c r="O78" s="809"/>
    </row>
    <row r="79" spans="1:16" s="29" customFormat="1" ht="13.15" customHeight="1" x14ac:dyDescent="0.2">
      <c r="A79" s="230">
        <v>8</v>
      </c>
      <c r="B79" s="86" t="s">
        <v>5</v>
      </c>
      <c r="C79" s="245">
        <v>4640</v>
      </c>
      <c r="D79" s="245">
        <v>1325</v>
      </c>
      <c r="E79" s="756">
        <v>28.534482758620687</v>
      </c>
      <c r="F79" s="245">
        <v>2605</v>
      </c>
      <c r="G79" s="644">
        <v>56.12068965517242</v>
      </c>
      <c r="H79" s="245">
        <v>335</v>
      </c>
      <c r="I79" s="756">
        <v>7.2629310344827589</v>
      </c>
      <c r="J79" s="245">
        <v>340</v>
      </c>
      <c r="K79" s="829">
        <v>7.3491379310344831</v>
      </c>
      <c r="L79" s="675">
        <v>35</v>
      </c>
      <c r="M79" s="644">
        <v>0.73275862068965514</v>
      </c>
      <c r="N79" s="19"/>
      <c r="O79" s="809"/>
    </row>
    <row r="80" spans="1:16" s="29" customFormat="1" ht="13.15" customHeight="1" x14ac:dyDescent="0.2">
      <c r="A80" s="230">
        <v>9</v>
      </c>
      <c r="B80" s="86" t="s">
        <v>8</v>
      </c>
      <c r="C80" s="245">
        <v>4480</v>
      </c>
      <c r="D80" s="245">
        <v>1235</v>
      </c>
      <c r="E80" s="756">
        <v>27.544642857142858</v>
      </c>
      <c r="F80" s="245">
        <v>2540</v>
      </c>
      <c r="G80" s="644">
        <v>56.674107142857146</v>
      </c>
      <c r="H80" s="245">
        <v>305</v>
      </c>
      <c r="I80" s="756">
        <v>6.7633928571428568</v>
      </c>
      <c r="J80" s="245">
        <v>285</v>
      </c>
      <c r="K80" s="829">
        <v>6.4062499999999991</v>
      </c>
      <c r="L80" s="675">
        <v>115</v>
      </c>
      <c r="M80" s="644">
        <v>2.6116071428571428</v>
      </c>
      <c r="N80" s="19"/>
      <c r="O80" s="809"/>
    </row>
    <row r="81" spans="1:16" s="29" customFormat="1" ht="13.15" customHeight="1" x14ac:dyDescent="0.2">
      <c r="A81" s="230">
        <v>10</v>
      </c>
      <c r="B81" s="86" t="s">
        <v>9</v>
      </c>
      <c r="C81" s="245">
        <v>7540</v>
      </c>
      <c r="D81" s="245">
        <v>1855</v>
      </c>
      <c r="E81" s="756">
        <v>24.615384615384617</v>
      </c>
      <c r="F81" s="245">
        <v>4650</v>
      </c>
      <c r="G81" s="644">
        <v>61.657824933687003</v>
      </c>
      <c r="H81" s="245">
        <v>445</v>
      </c>
      <c r="I81" s="756">
        <v>5.9151193633952257</v>
      </c>
      <c r="J81" s="245">
        <v>560</v>
      </c>
      <c r="K81" s="829">
        <v>7.453580901856764</v>
      </c>
      <c r="L81" s="675">
        <v>25</v>
      </c>
      <c r="M81" s="644">
        <v>0.35809018567639261</v>
      </c>
      <c r="N81" s="19"/>
      <c r="O81" s="809"/>
    </row>
    <row r="82" spans="1:16" s="29" customFormat="1" ht="13.15" customHeight="1" x14ac:dyDescent="0.2">
      <c r="A82" s="230">
        <v>11</v>
      </c>
      <c r="B82" s="86" t="s">
        <v>93</v>
      </c>
      <c r="C82" s="245">
        <v>9010</v>
      </c>
      <c r="D82" s="245">
        <v>3035</v>
      </c>
      <c r="E82" s="756">
        <v>33.688533688533688</v>
      </c>
      <c r="F82" s="245">
        <v>4505</v>
      </c>
      <c r="G82" s="644">
        <v>49.994449994449994</v>
      </c>
      <c r="H82" s="245">
        <v>575</v>
      </c>
      <c r="I82" s="756">
        <v>6.3714063714063709</v>
      </c>
      <c r="J82" s="245">
        <v>860</v>
      </c>
      <c r="K82" s="829">
        <v>9.5571095571095572</v>
      </c>
      <c r="L82" s="675">
        <v>35</v>
      </c>
      <c r="M82" s="644">
        <v>0.38850038850038848</v>
      </c>
      <c r="N82" s="19"/>
      <c r="O82" s="809"/>
    </row>
    <row r="83" spans="1:16" s="29" customFormat="1" ht="13.15" customHeight="1" x14ac:dyDescent="0.2">
      <c r="A83" s="230">
        <v>12</v>
      </c>
      <c r="B83" s="86" t="s">
        <v>165</v>
      </c>
      <c r="C83" s="245">
        <v>11660</v>
      </c>
      <c r="D83" s="245">
        <v>3795</v>
      </c>
      <c r="E83" s="756">
        <v>32.544378698224854</v>
      </c>
      <c r="F83" s="245">
        <v>5835</v>
      </c>
      <c r="G83" s="644">
        <v>50.047165766229305</v>
      </c>
      <c r="H83" s="245">
        <v>765</v>
      </c>
      <c r="I83" s="756">
        <v>6.5689048966640931</v>
      </c>
      <c r="J83" s="245">
        <v>1180</v>
      </c>
      <c r="K83" s="829">
        <v>10.11920075465226</v>
      </c>
      <c r="L83" s="675">
        <v>85</v>
      </c>
      <c r="M83" s="644">
        <v>0.72034988422948287</v>
      </c>
      <c r="N83" s="19"/>
      <c r="O83" s="809"/>
    </row>
    <row r="84" spans="1:16" s="29" customFormat="1" ht="13.15" customHeight="1" x14ac:dyDescent="0.2">
      <c r="A84" s="230"/>
      <c r="B84" s="86"/>
      <c r="C84" s="100"/>
      <c r="D84" s="100"/>
      <c r="E84" s="644"/>
      <c r="F84" s="100"/>
      <c r="G84" s="644"/>
      <c r="H84" s="100"/>
      <c r="I84" s="644"/>
      <c r="J84" s="100"/>
      <c r="K84" s="644"/>
      <c r="L84" s="675"/>
      <c r="M84" s="644"/>
      <c r="N84" s="19"/>
      <c r="O84" s="809"/>
    </row>
    <row r="85" spans="1:16" s="29" customFormat="1" ht="13.15" customHeight="1" x14ac:dyDescent="0.2">
      <c r="A85" s="230"/>
      <c r="B85" s="231" t="s">
        <v>20</v>
      </c>
      <c r="C85" s="827">
        <v>117640</v>
      </c>
      <c r="D85" s="102">
        <v>36850</v>
      </c>
      <c r="E85" s="828">
        <v>31.324379462767766</v>
      </c>
      <c r="F85" s="102">
        <v>61100</v>
      </c>
      <c r="G85" s="828">
        <v>51.93811628697722</v>
      </c>
      <c r="H85" s="102">
        <v>7990</v>
      </c>
      <c r="I85" s="828">
        <v>6.791907514450866</v>
      </c>
      <c r="J85" s="102">
        <v>10320</v>
      </c>
      <c r="K85" s="828">
        <v>8.7725263515810941</v>
      </c>
      <c r="L85" s="581">
        <v>1365</v>
      </c>
      <c r="M85" s="709">
        <v>1.1603196191771505</v>
      </c>
      <c r="N85" s="19"/>
      <c r="O85" s="809"/>
      <c r="P85" s="747"/>
    </row>
    <row r="86" spans="1:16" ht="13.15" customHeight="1" x14ac:dyDescent="0.2">
      <c r="A86" s="72"/>
      <c r="B86" s="72"/>
      <c r="C86" s="240"/>
      <c r="D86" s="240"/>
      <c r="E86" s="240"/>
      <c r="F86" s="72"/>
      <c r="G86" s="72"/>
      <c r="H86" s="72"/>
      <c r="I86" s="72"/>
      <c r="J86" s="72"/>
      <c r="K86" s="72"/>
      <c r="L86" s="72"/>
      <c r="M86" s="53"/>
    </row>
    <row r="87" spans="1:16" ht="13.15" customHeight="1" x14ac:dyDescent="0.2">
      <c r="A87" s="55"/>
      <c r="B87" s="55"/>
      <c r="C87" s="64"/>
      <c r="D87" s="64"/>
      <c r="E87" s="64"/>
      <c r="F87" s="64"/>
      <c r="G87" s="64"/>
      <c r="H87" s="55"/>
      <c r="I87" s="55"/>
      <c r="J87" s="55"/>
      <c r="K87" s="55"/>
      <c r="L87" s="55"/>
      <c r="M87" s="518"/>
    </row>
    <row r="88" spans="1:16" ht="13.15" customHeight="1" x14ac:dyDescent="0.2">
      <c r="A88" s="65" t="s">
        <v>218</v>
      </c>
      <c r="B88" s="223"/>
      <c r="C88" s="223"/>
      <c r="D88" s="228"/>
      <c r="E88" s="228"/>
      <c r="F88" s="223"/>
      <c r="G88" s="223"/>
      <c r="H88" s="223"/>
      <c r="I88" s="223"/>
      <c r="J88" s="223"/>
      <c r="K88" s="223"/>
      <c r="M88" s="66" t="s">
        <v>313</v>
      </c>
    </row>
    <row r="89" spans="1:16" ht="13.15" customHeight="1" x14ac:dyDescent="0.2">
      <c r="A89" s="55"/>
      <c r="B89" s="55"/>
      <c r="C89" s="64"/>
      <c r="D89" s="64"/>
      <c r="E89" s="64"/>
      <c r="F89" s="55"/>
      <c r="G89" s="55"/>
      <c r="H89" s="55"/>
      <c r="I89" s="55"/>
      <c r="J89" s="55"/>
      <c r="K89" s="55"/>
      <c r="L89" s="55"/>
      <c r="M89" s="55"/>
    </row>
  </sheetData>
  <phoneticPr fontId="17" type="noConversion"/>
  <hyperlinks>
    <hyperlink ref="M1" location="INHALT!A1" display="INHALT!A1" xr:uid="{198292CD-7312-4633-AF72-2FD960FAED35}"/>
  </hyperlinks>
  <printOptions horizontalCentered="1" gridLines="1"/>
  <pageMargins left="0.59055118110236227" right="0.39370078740157483" top="0.59055118110236227" bottom="0.59055118110236227" header="0.39370078740157483" footer="0.31496062992125984"/>
  <pageSetup paperSize="9" scale="95" firstPageNumber="28" orientation="portrait" useFirstPageNumber="1" r:id="rId1"/>
  <headerFooter alignWithMargins="0">
    <oddFooter>&amp;CSeite &amp;P</oddFooter>
  </headerFooter>
  <rowBreaks count="2" manualBreakCount="2">
    <brk id="56" max="16383" man="1"/>
    <brk id="8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M116"/>
  <sheetViews>
    <sheetView zoomScale="85" zoomScaleNormal="85" zoomScaleSheetLayoutView="130" workbookViewId="0">
      <pane xSplit="2" ySplit="7" topLeftCell="C8" activePane="bottomRight" state="frozen"/>
      <selection activeCell="A80" sqref="A80:XFD80"/>
      <selection pane="topRight" activeCell="A80" sqref="A80:XFD80"/>
      <selection pane="bottomLeft" activeCell="A80" sqref="A80:XFD80"/>
      <selection pane="bottomRight" activeCell="H12" sqref="H12"/>
    </sheetView>
  </sheetViews>
  <sheetFormatPr baseColWidth="10" defaultRowHeight="12.75" x14ac:dyDescent="0.2"/>
  <cols>
    <col min="1" max="1" width="5.7109375" customWidth="1"/>
    <col min="2" max="2" width="22.140625" customWidth="1"/>
    <col min="3" max="3" width="9.42578125" customWidth="1"/>
    <col min="4" max="7" width="8.7109375" customWidth="1"/>
    <col min="8" max="8" width="9.28515625" customWidth="1"/>
    <col min="9" max="9" width="8.7109375" customWidth="1"/>
  </cols>
  <sheetData>
    <row r="1" spans="1:12" x14ac:dyDescent="0.2">
      <c r="A1" s="1031">
        <v>44926</v>
      </c>
      <c r="B1" s="55"/>
      <c r="C1" s="55"/>
      <c r="D1" s="55"/>
      <c r="E1" s="55"/>
      <c r="F1" s="55"/>
      <c r="G1" s="55"/>
      <c r="H1" s="55"/>
      <c r="I1" s="1045" t="s">
        <v>476</v>
      </c>
    </row>
    <row r="2" spans="1:12" ht="15.75" x14ac:dyDescent="0.25">
      <c r="A2" s="54" t="s">
        <v>490</v>
      </c>
      <c r="B2" s="54"/>
      <c r="C2" s="223"/>
      <c r="D2" s="223"/>
      <c r="E2" s="223"/>
      <c r="F2" s="223"/>
      <c r="G2" s="223"/>
      <c r="H2" s="223"/>
      <c r="I2" s="223"/>
    </row>
    <row r="3" spans="1:12" ht="15.75" x14ac:dyDescent="0.25">
      <c r="A3" s="56" t="s">
        <v>1</v>
      </c>
      <c r="B3" s="54"/>
      <c r="C3" s="65"/>
      <c r="D3" s="65"/>
      <c r="E3" s="65"/>
      <c r="F3" s="223"/>
      <c r="G3" s="223"/>
      <c r="H3" s="223"/>
      <c r="I3" s="66" t="s">
        <v>473</v>
      </c>
    </row>
    <row r="4" spans="1:12" ht="8.4499999999999993" customHeight="1" x14ac:dyDescent="0.2">
      <c r="A4" s="55"/>
      <c r="B4" s="55"/>
      <c r="C4" s="55"/>
      <c r="D4" s="55"/>
      <c r="E4" s="55"/>
      <c r="F4" s="55"/>
      <c r="G4" s="55"/>
      <c r="H4" s="55"/>
      <c r="I4" s="55"/>
    </row>
    <row r="5" spans="1:12" ht="13.9" customHeight="1" x14ac:dyDescent="0.2">
      <c r="A5" s="170" t="s">
        <v>201</v>
      </c>
      <c r="B5" s="170" t="s">
        <v>170</v>
      </c>
      <c r="C5" s="589" t="s">
        <v>111</v>
      </c>
      <c r="D5" s="232" t="s">
        <v>115</v>
      </c>
      <c r="E5" s="251"/>
      <c r="F5" s="251"/>
      <c r="G5" s="251"/>
      <c r="H5" s="249"/>
      <c r="I5" s="249"/>
    </row>
    <row r="6" spans="1:12" ht="14.45" customHeight="1" x14ac:dyDescent="0.2">
      <c r="A6" s="643" t="s">
        <v>202</v>
      </c>
      <c r="B6" s="253" t="s">
        <v>172</v>
      </c>
      <c r="C6" s="645"/>
      <c r="D6" s="590" t="s">
        <v>116</v>
      </c>
      <c r="E6" s="254"/>
      <c r="F6" s="590" t="s">
        <v>26</v>
      </c>
      <c r="G6" s="254"/>
      <c r="H6" s="120" t="s">
        <v>117</v>
      </c>
      <c r="I6" s="641"/>
    </row>
    <row r="7" spans="1:12" x14ac:dyDescent="0.2">
      <c r="A7" s="642"/>
      <c r="B7" s="642"/>
      <c r="C7" s="229" t="s">
        <v>223</v>
      </c>
      <c r="D7" s="252" t="s">
        <v>223</v>
      </c>
      <c r="E7" s="252" t="s">
        <v>222</v>
      </c>
      <c r="F7" s="252" t="s">
        <v>223</v>
      </c>
      <c r="G7" s="250" t="s">
        <v>222</v>
      </c>
      <c r="H7" s="250" t="s">
        <v>223</v>
      </c>
      <c r="I7" s="250" t="s">
        <v>222</v>
      </c>
    </row>
    <row r="8" spans="1:12" ht="9" customHeight="1" x14ac:dyDescent="0.2">
      <c r="A8" s="226"/>
      <c r="B8" s="226"/>
      <c r="C8" s="227"/>
      <c r="D8" s="227"/>
      <c r="E8" s="227"/>
      <c r="F8" s="227"/>
      <c r="G8" s="227"/>
      <c r="H8" s="244"/>
      <c r="I8" s="244"/>
    </row>
    <row r="9" spans="1:12" x14ac:dyDescent="0.2">
      <c r="A9" s="87">
        <v>10</v>
      </c>
      <c r="B9" s="61" t="s">
        <v>37</v>
      </c>
      <c r="C9" s="830">
        <v>585</v>
      </c>
      <c r="D9" s="675">
        <v>65</v>
      </c>
      <c r="E9" s="847">
        <v>11.13013698630137</v>
      </c>
      <c r="F9" s="675">
        <v>130</v>
      </c>
      <c r="G9" s="852">
        <v>22.089041095890412</v>
      </c>
      <c r="H9" s="142">
        <v>390</v>
      </c>
      <c r="I9" s="757">
        <v>66.780821917808225</v>
      </c>
      <c r="J9" s="19"/>
      <c r="K9" s="812"/>
      <c r="L9" s="812"/>
    </row>
    <row r="10" spans="1:12" x14ac:dyDescent="0.2">
      <c r="A10" s="87">
        <v>11</v>
      </c>
      <c r="B10" s="61" t="s">
        <v>38</v>
      </c>
      <c r="C10" s="830">
        <v>1285</v>
      </c>
      <c r="D10" s="675">
        <v>135</v>
      </c>
      <c r="E10" s="847">
        <v>10.350194552529182</v>
      </c>
      <c r="F10" s="675">
        <v>390</v>
      </c>
      <c r="G10" s="852">
        <v>30.194552529182879</v>
      </c>
      <c r="H10" s="142">
        <v>765</v>
      </c>
      <c r="I10" s="757">
        <v>59.45525291828794</v>
      </c>
      <c r="J10" s="19"/>
      <c r="K10" s="812"/>
      <c r="L10" s="812"/>
    </row>
    <row r="11" spans="1:12" x14ac:dyDescent="0.2">
      <c r="A11" s="87">
        <v>12</v>
      </c>
      <c r="B11" s="61" t="s">
        <v>90</v>
      </c>
      <c r="C11" s="830">
        <v>2440</v>
      </c>
      <c r="D11" s="675">
        <v>310</v>
      </c>
      <c r="E11" s="847">
        <v>12.612612612612612</v>
      </c>
      <c r="F11" s="675">
        <v>680</v>
      </c>
      <c r="G11" s="852">
        <v>27.764127764127768</v>
      </c>
      <c r="H11" s="142">
        <v>1455</v>
      </c>
      <c r="I11" s="757">
        <v>59.623259623259628</v>
      </c>
      <c r="J11" s="19"/>
      <c r="K11" s="812"/>
      <c r="L11" s="812"/>
    </row>
    <row r="12" spans="1:12" x14ac:dyDescent="0.2">
      <c r="A12" s="87">
        <v>13</v>
      </c>
      <c r="B12" s="61" t="s">
        <v>39</v>
      </c>
      <c r="C12" s="830">
        <v>360</v>
      </c>
      <c r="D12" s="675">
        <v>25</v>
      </c>
      <c r="E12" s="847">
        <v>7.2625698324022352</v>
      </c>
      <c r="F12" s="675">
        <v>100</v>
      </c>
      <c r="G12" s="852">
        <v>27.932960893854748</v>
      </c>
      <c r="H12" s="142">
        <v>230</v>
      </c>
      <c r="I12" s="757">
        <v>64.80446927374301</v>
      </c>
      <c r="J12" s="19"/>
      <c r="K12" s="812"/>
      <c r="L12" s="812"/>
    </row>
    <row r="13" spans="1:12" x14ac:dyDescent="0.2">
      <c r="A13" s="87">
        <v>14</v>
      </c>
      <c r="B13" s="61" t="s">
        <v>40</v>
      </c>
      <c r="C13" s="830">
        <v>2690</v>
      </c>
      <c r="D13" s="675">
        <v>215</v>
      </c>
      <c r="E13" s="847">
        <v>7.9123328380386324</v>
      </c>
      <c r="F13" s="675">
        <v>770</v>
      </c>
      <c r="G13" s="852">
        <v>28.603268945022286</v>
      </c>
      <c r="H13" s="142">
        <v>1710</v>
      </c>
      <c r="I13" s="757">
        <v>63.484398216939077</v>
      </c>
      <c r="J13" s="19"/>
      <c r="K13" s="812"/>
      <c r="L13" s="812"/>
    </row>
    <row r="14" spans="1:12" x14ac:dyDescent="0.2">
      <c r="A14" s="87">
        <v>15</v>
      </c>
      <c r="B14" s="61" t="s">
        <v>41</v>
      </c>
      <c r="C14" s="830">
        <v>1205</v>
      </c>
      <c r="D14" s="675">
        <v>150</v>
      </c>
      <c r="E14" s="847">
        <v>12.271973466003317</v>
      </c>
      <c r="F14" s="675">
        <v>565</v>
      </c>
      <c r="G14" s="852">
        <v>46.932006633499171</v>
      </c>
      <c r="H14" s="142">
        <v>490</v>
      </c>
      <c r="I14" s="757">
        <v>40.796019900497512</v>
      </c>
      <c r="J14" s="19"/>
      <c r="K14" s="812"/>
      <c r="L14" s="812"/>
    </row>
    <row r="15" spans="1:12" x14ac:dyDescent="0.2">
      <c r="A15" s="87">
        <v>16</v>
      </c>
      <c r="B15" s="61" t="s">
        <v>99</v>
      </c>
      <c r="C15" s="830">
        <v>2865</v>
      </c>
      <c r="D15" s="675">
        <v>310</v>
      </c>
      <c r="E15" s="847">
        <v>10.882455528426927</v>
      </c>
      <c r="F15" s="675">
        <v>1200</v>
      </c>
      <c r="G15" s="852">
        <v>41.785838855946984</v>
      </c>
      <c r="H15" s="142">
        <v>1355</v>
      </c>
      <c r="I15" s="757">
        <v>47.331705615626092</v>
      </c>
      <c r="J15" s="19"/>
      <c r="K15" s="812"/>
      <c r="L15" s="812"/>
    </row>
    <row r="16" spans="1:12" x14ac:dyDescent="0.2">
      <c r="A16" s="87">
        <v>17</v>
      </c>
      <c r="B16" s="61" t="s">
        <v>42</v>
      </c>
      <c r="C16" s="830">
        <v>3685</v>
      </c>
      <c r="D16" s="675">
        <v>505</v>
      </c>
      <c r="E16" s="847">
        <v>13.735070575461455</v>
      </c>
      <c r="F16" s="675">
        <v>1145</v>
      </c>
      <c r="G16" s="852">
        <v>31.080347448425627</v>
      </c>
      <c r="H16" s="142">
        <v>2035</v>
      </c>
      <c r="I16" s="757">
        <v>55.184581976112923</v>
      </c>
      <c r="J16" s="19"/>
      <c r="K16" s="812"/>
      <c r="L16" s="812"/>
    </row>
    <row r="17" spans="1:12" x14ac:dyDescent="0.2">
      <c r="A17" s="87">
        <v>21</v>
      </c>
      <c r="B17" s="61" t="s">
        <v>43</v>
      </c>
      <c r="C17" s="830">
        <v>1740</v>
      </c>
      <c r="D17" s="675">
        <v>185</v>
      </c>
      <c r="E17" s="847">
        <v>10.574712643678161</v>
      </c>
      <c r="F17" s="675">
        <v>505</v>
      </c>
      <c r="G17" s="852">
        <v>29.022988505747126</v>
      </c>
      <c r="H17" s="142">
        <v>1050</v>
      </c>
      <c r="I17" s="757">
        <v>60.402298850574709</v>
      </c>
      <c r="J17" s="19"/>
      <c r="K17" s="812"/>
      <c r="L17" s="812"/>
    </row>
    <row r="18" spans="1:12" x14ac:dyDescent="0.2">
      <c r="A18" s="87">
        <v>22</v>
      </c>
      <c r="B18" s="61" t="s">
        <v>44</v>
      </c>
      <c r="C18" s="830">
        <v>1555</v>
      </c>
      <c r="D18" s="675">
        <v>160</v>
      </c>
      <c r="E18" s="847">
        <v>10.296010296010296</v>
      </c>
      <c r="F18" s="675">
        <v>410</v>
      </c>
      <c r="G18" s="852">
        <v>26.383526383526384</v>
      </c>
      <c r="H18" s="142">
        <v>985</v>
      </c>
      <c r="I18" s="757">
        <v>63.320463320463318</v>
      </c>
      <c r="J18" s="19"/>
      <c r="K18" s="812"/>
      <c r="L18" s="812"/>
    </row>
    <row r="19" spans="1:12" x14ac:dyDescent="0.2">
      <c r="A19" s="87">
        <v>23</v>
      </c>
      <c r="B19" s="61" t="s">
        <v>45</v>
      </c>
      <c r="C19" s="830">
        <v>3920</v>
      </c>
      <c r="D19" s="675">
        <v>455</v>
      </c>
      <c r="E19" s="847">
        <v>11.661138045419751</v>
      </c>
      <c r="F19" s="675">
        <v>875</v>
      </c>
      <c r="G19" s="852">
        <v>22.301607552947182</v>
      </c>
      <c r="H19" s="142">
        <v>2590</v>
      </c>
      <c r="I19" s="757">
        <v>66.037254401633078</v>
      </c>
      <c r="J19" s="19"/>
      <c r="K19" s="812"/>
      <c r="L19" s="812"/>
    </row>
    <row r="20" spans="1:12" x14ac:dyDescent="0.2">
      <c r="A20" s="87">
        <v>24</v>
      </c>
      <c r="B20" s="61" t="s">
        <v>46</v>
      </c>
      <c r="C20" s="830">
        <v>6660</v>
      </c>
      <c r="D20" s="675">
        <v>830</v>
      </c>
      <c r="E20" s="847">
        <v>12.430565981083921</v>
      </c>
      <c r="F20" s="675">
        <v>1460</v>
      </c>
      <c r="G20" s="852">
        <v>21.903618075364058</v>
      </c>
      <c r="H20" s="142">
        <v>4375</v>
      </c>
      <c r="I20" s="757">
        <v>65.665815943552019</v>
      </c>
      <c r="J20" s="19"/>
      <c r="K20" s="812"/>
      <c r="L20" s="812"/>
    </row>
    <row r="21" spans="1:12" x14ac:dyDescent="0.2">
      <c r="A21" s="87">
        <v>25</v>
      </c>
      <c r="B21" s="61" t="s">
        <v>180</v>
      </c>
      <c r="C21" s="830">
        <v>1900</v>
      </c>
      <c r="D21" s="675">
        <v>240</v>
      </c>
      <c r="E21" s="847">
        <v>12.750263435194942</v>
      </c>
      <c r="F21" s="675">
        <v>330</v>
      </c>
      <c r="G21" s="852">
        <v>17.43940990516333</v>
      </c>
      <c r="H21" s="142">
        <v>1325</v>
      </c>
      <c r="I21" s="757">
        <v>69.810326659641731</v>
      </c>
      <c r="J21" s="19"/>
      <c r="K21" s="812"/>
      <c r="L21" s="812"/>
    </row>
    <row r="22" spans="1:12" x14ac:dyDescent="0.2">
      <c r="A22" s="87">
        <v>26</v>
      </c>
      <c r="B22" s="61" t="s">
        <v>164</v>
      </c>
      <c r="C22" s="830">
        <v>2695</v>
      </c>
      <c r="D22" s="675">
        <v>360</v>
      </c>
      <c r="E22" s="847">
        <v>13.320964749536179</v>
      </c>
      <c r="F22" s="675">
        <v>625</v>
      </c>
      <c r="G22" s="852">
        <v>23.191094619666046</v>
      </c>
      <c r="H22" s="142">
        <v>1710</v>
      </c>
      <c r="I22" s="757">
        <v>63.48794063079778</v>
      </c>
      <c r="J22" s="19"/>
      <c r="K22" s="812"/>
      <c r="L22" s="812"/>
    </row>
    <row r="23" spans="1:12" x14ac:dyDescent="0.2">
      <c r="A23" s="87">
        <v>31</v>
      </c>
      <c r="B23" s="61" t="s">
        <v>47</v>
      </c>
      <c r="C23" s="830">
        <v>3935</v>
      </c>
      <c r="D23" s="675">
        <v>440</v>
      </c>
      <c r="E23" s="847">
        <v>11.226822453644909</v>
      </c>
      <c r="F23" s="675">
        <v>1070</v>
      </c>
      <c r="G23" s="852">
        <v>27.203454406908811</v>
      </c>
      <c r="H23" s="142">
        <v>2425</v>
      </c>
      <c r="I23" s="757">
        <v>61.569723139446275</v>
      </c>
      <c r="J23" s="19"/>
      <c r="K23" s="812"/>
      <c r="L23" s="812"/>
    </row>
    <row r="24" spans="1:12" x14ac:dyDescent="0.2">
      <c r="A24" s="87">
        <v>32</v>
      </c>
      <c r="B24" s="61" t="s">
        <v>48</v>
      </c>
      <c r="C24" s="830">
        <v>5975</v>
      </c>
      <c r="D24" s="675">
        <v>730</v>
      </c>
      <c r="E24" s="847">
        <v>12.196754224527355</v>
      </c>
      <c r="F24" s="675">
        <v>1595</v>
      </c>
      <c r="G24" s="852">
        <v>26.652166638781999</v>
      </c>
      <c r="H24" s="142">
        <v>3655</v>
      </c>
      <c r="I24" s="757">
        <v>61.151079136690647</v>
      </c>
      <c r="J24" s="19"/>
      <c r="K24" s="812"/>
      <c r="L24" s="812"/>
    </row>
    <row r="25" spans="1:12" x14ac:dyDescent="0.2">
      <c r="A25" s="87">
        <v>33</v>
      </c>
      <c r="B25" s="61" t="s">
        <v>181</v>
      </c>
      <c r="C25" s="830">
        <v>75</v>
      </c>
      <c r="D25" s="675">
        <v>5</v>
      </c>
      <c r="E25" s="847">
        <v>9.3333333333333339</v>
      </c>
      <c r="F25" s="675">
        <v>15</v>
      </c>
      <c r="G25" s="852">
        <v>20</v>
      </c>
      <c r="H25" s="142">
        <v>55</v>
      </c>
      <c r="I25" s="757">
        <v>70.666666666666671</v>
      </c>
      <c r="J25" s="19"/>
      <c r="K25" s="812"/>
      <c r="L25" s="812"/>
    </row>
    <row r="26" spans="1:12" x14ac:dyDescent="0.2">
      <c r="A26" s="87">
        <v>34</v>
      </c>
      <c r="B26" s="61" t="s">
        <v>49</v>
      </c>
      <c r="C26" s="830">
        <v>4465</v>
      </c>
      <c r="D26" s="675">
        <v>610</v>
      </c>
      <c r="E26" s="847">
        <v>13.645529912614835</v>
      </c>
      <c r="F26" s="675">
        <v>1475</v>
      </c>
      <c r="G26" s="852">
        <v>33.004705355142285</v>
      </c>
      <c r="H26" s="142">
        <v>2380</v>
      </c>
      <c r="I26" s="757">
        <v>53.349764732242889</v>
      </c>
      <c r="J26" s="19"/>
      <c r="K26" s="812"/>
      <c r="L26" s="812"/>
    </row>
    <row r="27" spans="1:12" x14ac:dyDescent="0.2">
      <c r="A27" s="87">
        <v>35</v>
      </c>
      <c r="B27" s="61" t="s">
        <v>91</v>
      </c>
      <c r="C27" s="830">
        <v>3085</v>
      </c>
      <c r="D27" s="675">
        <v>320</v>
      </c>
      <c r="E27" s="847">
        <v>10.311284046692606</v>
      </c>
      <c r="F27" s="675">
        <v>750</v>
      </c>
      <c r="G27" s="852">
        <v>24.254215304798961</v>
      </c>
      <c r="H27" s="142">
        <v>2020</v>
      </c>
      <c r="I27" s="757">
        <v>65.434500648508433</v>
      </c>
      <c r="J27" s="19"/>
      <c r="K27" s="812"/>
      <c r="L27" s="812"/>
    </row>
    <row r="28" spans="1:12" x14ac:dyDescent="0.2">
      <c r="A28" s="87">
        <v>36</v>
      </c>
      <c r="B28" s="61" t="s">
        <v>50</v>
      </c>
      <c r="C28" s="830">
        <v>3905</v>
      </c>
      <c r="D28" s="675">
        <v>455</v>
      </c>
      <c r="E28" s="847">
        <v>11.702944942381562</v>
      </c>
      <c r="F28" s="675">
        <v>1025</v>
      </c>
      <c r="G28" s="852">
        <v>26.197183098591548</v>
      </c>
      <c r="H28" s="142">
        <v>2425</v>
      </c>
      <c r="I28" s="757">
        <v>62.099871959026885</v>
      </c>
      <c r="J28" s="19"/>
      <c r="K28" s="812"/>
      <c r="L28" s="812"/>
    </row>
    <row r="29" spans="1:12" x14ac:dyDescent="0.2">
      <c r="A29" s="87">
        <v>41</v>
      </c>
      <c r="B29" s="61" t="s">
        <v>51</v>
      </c>
      <c r="C29" s="830">
        <v>3440</v>
      </c>
      <c r="D29" s="675">
        <v>445</v>
      </c>
      <c r="E29" s="847">
        <v>12.961348445219411</v>
      </c>
      <c r="F29" s="675">
        <v>1345</v>
      </c>
      <c r="G29" s="852">
        <v>39.116535890729438</v>
      </c>
      <c r="H29" s="142">
        <v>1650</v>
      </c>
      <c r="I29" s="757">
        <v>47.922115664051148</v>
      </c>
      <c r="J29" s="19"/>
      <c r="K29" s="812"/>
      <c r="L29" s="812"/>
    </row>
    <row r="30" spans="1:12" x14ac:dyDescent="0.2">
      <c r="A30" s="87">
        <v>42</v>
      </c>
      <c r="B30" s="61" t="s">
        <v>52</v>
      </c>
      <c r="C30" s="830">
        <v>3320</v>
      </c>
      <c r="D30" s="675">
        <v>510</v>
      </c>
      <c r="E30" s="847">
        <v>15.296597410418549</v>
      </c>
      <c r="F30" s="675">
        <v>1290</v>
      </c>
      <c r="G30" s="852">
        <v>38.873833182776274</v>
      </c>
      <c r="H30" s="142">
        <v>1520</v>
      </c>
      <c r="I30" s="757">
        <v>45.829569406805184</v>
      </c>
      <c r="J30" s="19"/>
      <c r="K30" s="812"/>
      <c r="L30" s="812"/>
    </row>
    <row r="31" spans="1:12" x14ac:dyDescent="0.2">
      <c r="A31" s="87">
        <v>43</v>
      </c>
      <c r="B31" s="61" t="s">
        <v>53</v>
      </c>
      <c r="C31" s="830">
        <v>5910</v>
      </c>
      <c r="D31" s="675">
        <v>705</v>
      </c>
      <c r="E31" s="847">
        <v>11.89710610932476</v>
      </c>
      <c r="F31" s="675">
        <v>1765</v>
      </c>
      <c r="G31" s="852">
        <v>29.869690302927737</v>
      </c>
      <c r="H31" s="142">
        <v>3440</v>
      </c>
      <c r="I31" s="757">
        <v>58.233203587747504</v>
      </c>
      <c r="J31" s="19"/>
      <c r="K31" s="812"/>
      <c r="L31" s="812"/>
    </row>
    <row r="32" spans="1:12" x14ac:dyDescent="0.2">
      <c r="A32" s="87">
        <v>44</v>
      </c>
      <c r="B32" s="61" t="s">
        <v>54</v>
      </c>
      <c r="C32" s="830">
        <v>4260</v>
      </c>
      <c r="D32" s="675">
        <v>495</v>
      </c>
      <c r="E32" s="847">
        <v>11.572769953051642</v>
      </c>
      <c r="F32" s="675">
        <v>1310</v>
      </c>
      <c r="G32" s="852">
        <v>30.704225352112672</v>
      </c>
      <c r="H32" s="142">
        <v>2460</v>
      </c>
      <c r="I32" s="757">
        <v>57.72300469483568</v>
      </c>
      <c r="J32" s="19"/>
      <c r="K32" s="812"/>
      <c r="L32" s="812"/>
    </row>
    <row r="33" spans="1:12" x14ac:dyDescent="0.2">
      <c r="A33" s="87">
        <v>45</v>
      </c>
      <c r="B33" s="61" t="s">
        <v>55</v>
      </c>
      <c r="C33" s="830">
        <v>235</v>
      </c>
      <c r="D33" s="675">
        <v>25</v>
      </c>
      <c r="E33" s="847">
        <v>11.587982832618025</v>
      </c>
      <c r="F33" s="675">
        <v>70</v>
      </c>
      <c r="G33" s="852">
        <v>29.184549356223176</v>
      </c>
      <c r="H33" s="142">
        <v>140</v>
      </c>
      <c r="I33" s="757">
        <v>59.227467811158796</v>
      </c>
      <c r="J33" s="19"/>
      <c r="K33" s="812"/>
      <c r="L33" s="812"/>
    </row>
    <row r="34" spans="1:12" x14ac:dyDescent="0.2">
      <c r="A34" s="87">
        <v>46</v>
      </c>
      <c r="B34" s="61" t="s">
        <v>56</v>
      </c>
      <c r="C34" s="830">
        <v>1045</v>
      </c>
      <c r="D34" s="675">
        <v>105</v>
      </c>
      <c r="E34" s="847">
        <v>9.8470363288718925</v>
      </c>
      <c r="F34" s="675">
        <v>275</v>
      </c>
      <c r="G34" s="852">
        <v>26.099426386233272</v>
      </c>
      <c r="H34" s="142">
        <v>670</v>
      </c>
      <c r="I34" s="757">
        <v>64.05353728489483</v>
      </c>
      <c r="J34" s="19"/>
      <c r="K34" s="812"/>
      <c r="L34" s="812"/>
    </row>
    <row r="35" spans="1:12" x14ac:dyDescent="0.2">
      <c r="A35" s="87">
        <v>47</v>
      </c>
      <c r="B35" s="61" t="s">
        <v>57</v>
      </c>
      <c r="C35" s="830">
        <v>930</v>
      </c>
      <c r="D35" s="675">
        <v>90</v>
      </c>
      <c r="E35" s="847">
        <v>9.4623655913978499</v>
      </c>
      <c r="F35" s="675">
        <v>465</v>
      </c>
      <c r="G35" s="852">
        <v>50.107526881720432</v>
      </c>
      <c r="H35" s="142">
        <v>375</v>
      </c>
      <c r="I35" s="757">
        <v>40.43010752688172</v>
      </c>
      <c r="J35" s="19"/>
      <c r="K35" s="812"/>
      <c r="L35" s="812"/>
    </row>
    <row r="36" spans="1:12" x14ac:dyDescent="0.2">
      <c r="A36" s="87">
        <v>48</v>
      </c>
      <c r="B36" s="61" t="s">
        <v>58</v>
      </c>
      <c r="C36" s="830">
        <v>5</v>
      </c>
      <c r="D36" s="675">
        <v>0</v>
      </c>
      <c r="E36" s="847">
        <v>14.285714285714285</v>
      </c>
      <c r="F36" s="675">
        <v>0</v>
      </c>
      <c r="G36" s="852">
        <v>28.571428571428569</v>
      </c>
      <c r="H36" s="142">
        <v>5</v>
      </c>
      <c r="I36" s="757">
        <v>57.142857142857139</v>
      </c>
      <c r="J36" s="19"/>
      <c r="K36" s="812"/>
      <c r="L36" s="812"/>
    </row>
    <row r="37" spans="1:12" x14ac:dyDescent="0.2">
      <c r="A37" s="87">
        <v>51</v>
      </c>
      <c r="B37" s="61" t="s">
        <v>59</v>
      </c>
      <c r="C37" s="830">
        <v>2265</v>
      </c>
      <c r="D37" s="675">
        <v>345</v>
      </c>
      <c r="E37" s="847">
        <v>15.143487858719649</v>
      </c>
      <c r="F37" s="675">
        <v>1020</v>
      </c>
      <c r="G37" s="852">
        <v>45.12141280353201</v>
      </c>
      <c r="H37" s="142">
        <v>900</v>
      </c>
      <c r="I37" s="757">
        <v>39.735099337748345</v>
      </c>
      <c r="J37" s="19"/>
      <c r="K37" s="812"/>
      <c r="L37" s="812"/>
    </row>
    <row r="38" spans="1:12" x14ac:dyDescent="0.2">
      <c r="A38" s="87">
        <v>52</v>
      </c>
      <c r="B38" s="61" t="s">
        <v>132</v>
      </c>
      <c r="C38" s="830">
        <v>3315</v>
      </c>
      <c r="D38" s="675">
        <v>515</v>
      </c>
      <c r="E38" s="847">
        <v>15.500603136308804</v>
      </c>
      <c r="F38" s="675">
        <v>1305</v>
      </c>
      <c r="G38" s="852">
        <v>39.354644149577808</v>
      </c>
      <c r="H38" s="142">
        <v>1495</v>
      </c>
      <c r="I38" s="757">
        <v>45.144752714113388</v>
      </c>
      <c r="J38" s="19"/>
      <c r="K38" s="812"/>
      <c r="L38" s="812"/>
    </row>
    <row r="39" spans="1:12" x14ac:dyDescent="0.2">
      <c r="A39" s="87">
        <v>53</v>
      </c>
      <c r="B39" s="61" t="s">
        <v>60</v>
      </c>
      <c r="C39" s="830">
        <v>1910</v>
      </c>
      <c r="D39" s="675">
        <v>305</v>
      </c>
      <c r="E39" s="847">
        <v>15.976951283394447</v>
      </c>
      <c r="F39" s="675">
        <v>860</v>
      </c>
      <c r="G39" s="852">
        <v>44.997380827658461</v>
      </c>
      <c r="H39" s="142">
        <v>745</v>
      </c>
      <c r="I39" s="757">
        <v>39.02566788894709</v>
      </c>
      <c r="J39" s="19"/>
      <c r="K39" s="812"/>
      <c r="L39" s="812"/>
    </row>
    <row r="40" spans="1:12" x14ac:dyDescent="0.2">
      <c r="A40" s="87">
        <v>54</v>
      </c>
      <c r="B40" s="61" t="s">
        <v>135</v>
      </c>
      <c r="C40" s="830">
        <v>615</v>
      </c>
      <c r="D40" s="675">
        <v>120</v>
      </c>
      <c r="E40" s="847">
        <v>19.54397394136808</v>
      </c>
      <c r="F40" s="675">
        <v>225</v>
      </c>
      <c r="G40" s="852">
        <v>36.319218241042343</v>
      </c>
      <c r="H40" s="142">
        <v>270</v>
      </c>
      <c r="I40" s="757">
        <v>44.13680781758957</v>
      </c>
      <c r="J40" s="19"/>
      <c r="K40" s="812"/>
      <c r="L40" s="812"/>
    </row>
    <row r="41" spans="1:12" x14ac:dyDescent="0.2">
      <c r="A41" s="87">
        <v>55</v>
      </c>
      <c r="B41" s="61" t="s">
        <v>166</v>
      </c>
      <c r="C41" s="830">
        <v>2960</v>
      </c>
      <c r="D41" s="675">
        <v>345</v>
      </c>
      <c r="E41" s="847">
        <v>11.69709263015551</v>
      </c>
      <c r="F41" s="675">
        <v>1190</v>
      </c>
      <c r="G41" s="852">
        <v>40.162271805273839</v>
      </c>
      <c r="H41" s="142">
        <v>1425</v>
      </c>
      <c r="I41" s="757">
        <v>48.140635564570658</v>
      </c>
      <c r="J41" s="19"/>
      <c r="K41" s="812"/>
      <c r="L41" s="812"/>
    </row>
    <row r="42" spans="1:12" x14ac:dyDescent="0.2">
      <c r="A42" s="87">
        <v>61</v>
      </c>
      <c r="B42" s="61" t="s">
        <v>64</v>
      </c>
      <c r="C42" s="830">
        <v>2365</v>
      </c>
      <c r="D42" s="675">
        <v>285</v>
      </c>
      <c r="E42" s="847">
        <v>11.956062526404732</v>
      </c>
      <c r="F42" s="675">
        <v>1195</v>
      </c>
      <c r="G42" s="852">
        <v>50.401351922264467</v>
      </c>
      <c r="H42" s="142">
        <v>890</v>
      </c>
      <c r="I42" s="757">
        <v>37.642585551330797</v>
      </c>
      <c r="J42" s="19"/>
      <c r="K42" s="812"/>
      <c r="L42" s="812"/>
    </row>
    <row r="43" spans="1:12" x14ac:dyDescent="0.2">
      <c r="A43" s="87">
        <v>62</v>
      </c>
      <c r="B43" s="61" t="s">
        <v>65</v>
      </c>
      <c r="C43" s="830">
        <v>975</v>
      </c>
      <c r="D43" s="675">
        <v>105</v>
      </c>
      <c r="E43" s="847">
        <v>10.644831115660185</v>
      </c>
      <c r="F43" s="675">
        <v>580</v>
      </c>
      <c r="G43" s="852">
        <v>59.570112589559876</v>
      </c>
      <c r="H43" s="142">
        <v>290</v>
      </c>
      <c r="I43" s="757">
        <v>29.785056294779938</v>
      </c>
      <c r="J43" s="19"/>
      <c r="K43" s="812"/>
      <c r="L43" s="812"/>
    </row>
    <row r="44" spans="1:12" x14ac:dyDescent="0.2">
      <c r="A44" s="87">
        <v>63</v>
      </c>
      <c r="B44" s="61" t="s">
        <v>66</v>
      </c>
      <c r="C44" s="830">
        <v>570</v>
      </c>
      <c r="D44" s="675">
        <v>40</v>
      </c>
      <c r="E44" s="847">
        <v>6.6433566433566433</v>
      </c>
      <c r="F44" s="675">
        <v>325</v>
      </c>
      <c r="G44" s="852">
        <v>56.81818181818182</v>
      </c>
      <c r="H44" s="142">
        <v>210</v>
      </c>
      <c r="I44" s="757">
        <v>36.538461538461533</v>
      </c>
      <c r="J44" s="19"/>
      <c r="K44" s="812"/>
      <c r="L44" s="812"/>
    </row>
    <row r="45" spans="1:12" x14ac:dyDescent="0.2">
      <c r="A45" s="87">
        <v>64</v>
      </c>
      <c r="B45" s="61" t="s">
        <v>67</v>
      </c>
      <c r="C45" s="830">
        <v>345</v>
      </c>
      <c r="D45" s="675">
        <v>60</v>
      </c>
      <c r="E45" s="847">
        <v>17.732558139534884</v>
      </c>
      <c r="F45" s="675">
        <v>170</v>
      </c>
      <c r="G45" s="852">
        <v>49.709302325581397</v>
      </c>
      <c r="H45" s="142">
        <v>110</v>
      </c>
      <c r="I45" s="757">
        <v>32.558139534883722</v>
      </c>
      <c r="J45" s="19"/>
      <c r="K45" s="812"/>
      <c r="L45" s="812"/>
    </row>
    <row r="46" spans="1:12" x14ac:dyDescent="0.2">
      <c r="A46" s="87">
        <v>65</v>
      </c>
      <c r="B46" s="61" t="s">
        <v>68</v>
      </c>
      <c r="C46" s="830">
        <v>580</v>
      </c>
      <c r="D46" s="675">
        <v>65</v>
      </c>
      <c r="E46" s="847">
        <v>11.512027491408935</v>
      </c>
      <c r="F46" s="675">
        <v>335</v>
      </c>
      <c r="G46" s="852">
        <v>57.388316151202744</v>
      </c>
      <c r="H46" s="142">
        <v>180</v>
      </c>
      <c r="I46" s="757">
        <v>31.099656357388316</v>
      </c>
      <c r="J46" s="19"/>
      <c r="K46" s="812"/>
      <c r="L46" s="812"/>
    </row>
    <row r="47" spans="1:12" x14ac:dyDescent="0.2">
      <c r="A47" s="87">
        <v>66</v>
      </c>
      <c r="B47" s="61" t="s">
        <v>69</v>
      </c>
      <c r="C47" s="830">
        <v>2415</v>
      </c>
      <c r="D47" s="675">
        <v>280</v>
      </c>
      <c r="E47" s="847">
        <v>11.562370493162039</v>
      </c>
      <c r="F47" s="675">
        <v>1165</v>
      </c>
      <c r="G47" s="852">
        <v>48.2387070037298</v>
      </c>
      <c r="H47" s="142">
        <v>970</v>
      </c>
      <c r="I47" s="757">
        <v>40.198922503108165</v>
      </c>
      <c r="J47" s="19"/>
      <c r="K47" s="812"/>
      <c r="L47" s="812"/>
    </row>
    <row r="48" spans="1:12" x14ac:dyDescent="0.2">
      <c r="A48" s="87">
        <v>71</v>
      </c>
      <c r="B48" s="61" t="s">
        <v>70</v>
      </c>
      <c r="C48" s="830">
        <v>1740</v>
      </c>
      <c r="D48" s="675">
        <v>225</v>
      </c>
      <c r="E48" s="847">
        <v>12.808730614589317</v>
      </c>
      <c r="F48" s="675">
        <v>790</v>
      </c>
      <c r="G48" s="852">
        <v>45.376220562894886</v>
      </c>
      <c r="H48" s="142">
        <v>730</v>
      </c>
      <c r="I48" s="757">
        <v>41.815048822515791</v>
      </c>
      <c r="J48" s="19"/>
      <c r="K48" s="812"/>
      <c r="L48" s="812"/>
    </row>
    <row r="49" spans="1:13" x14ac:dyDescent="0.2">
      <c r="A49" s="87">
        <v>72</v>
      </c>
      <c r="B49" s="61" t="s">
        <v>71</v>
      </c>
      <c r="C49" s="830">
        <v>3005</v>
      </c>
      <c r="D49" s="675">
        <v>380</v>
      </c>
      <c r="E49" s="847">
        <v>12.583222370173102</v>
      </c>
      <c r="F49" s="675">
        <v>1285</v>
      </c>
      <c r="G49" s="852">
        <v>42.709720372836216</v>
      </c>
      <c r="H49" s="142">
        <v>1345</v>
      </c>
      <c r="I49" s="757">
        <v>44.70705725699068</v>
      </c>
      <c r="J49" s="19"/>
      <c r="K49" s="812"/>
      <c r="L49" s="812"/>
    </row>
    <row r="50" spans="1:13" x14ac:dyDescent="0.2">
      <c r="A50" s="87">
        <v>81</v>
      </c>
      <c r="B50" s="61" t="s">
        <v>5</v>
      </c>
      <c r="C50" s="830">
        <v>1600</v>
      </c>
      <c r="D50" s="675">
        <v>175</v>
      </c>
      <c r="E50" s="847">
        <v>10.8125</v>
      </c>
      <c r="F50" s="675">
        <v>700</v>
      </c>
      <c r="G50" s="852">
        <v>43.6875</v>
      </c>
      <c r="H50" s="142">
        <v>730</v>
      </c>
      <c r="I50" s="757">
        <v>45.5</v>
      </c>
      <c r="J50" s="19"/>
      <c r="K50" s="812"/>
      <c r="L50" s="812"/>
    </row>
    <row r="51" spans="1:13" x14ac:dyDescent="0.2">
      <c r="A51" s="87">
        <v>82</v>
      </c>
      <c r="B51" s="61" t="s">
        <v>72</v>
      </c>
      <c r="C51" s="830">
        <v>2465</v>
      </c>
      <c r="D51" s="675">
        <v>265</v>
      </c>
      <c r="E51" s="847">
        <v>10.75923670320747</v>
      </c>
      <c r="F51" s="675">
        <v>975</v>
      </c>
      <c r="G51" s="852">
        <v>39.585870889159565</v>
      </c>
      <c r="H51" s="142">
        <v>1225</v>
      </c>
      <c r="I51" s="757">
        <v>49.654892407632964</v>
      </c>
      <c r="J51" s="19"/>
      <c r="K51" s="812"/>
      <c r="L51" s="812"/>
      <c r="M51" s="8" t="s">
        <v>348</v>
      </c>
    </row>
    <row r="52" spans="1:13" x14ac:dyDescent="0.2">
      <c r="A52" s="87">
        <v>83</v>
      </c>
      <c r="B52" s="61" t="s">
        <v>73</v>
      </c>
      <c r="C52" s="830">
        <v>1585</v>
      </c>
      <c r="D52" s="675">
        <v>200</v>
      </c>
      <c r="E52" s="847">
        <v>12.728418399495906</v>
      </c>
      <c r="F52" s="675">
        <v>655</v>
      </c>
      <c r="G52" s="852">
        <v>41.335853812224322</v>
      </c>
      <c r="H52" s="142">
        <v>730</v>
      </c>
      <c r="I52" s="757">
        <v>45.93572778827977</v>
      </c>
      <c r="J52" s="19"/>
      <c r="K52" s="812"/>
      <c r="L52" s="812"/>
    </row>
    <row r="53" spans="1:13" x14ac:dyDescent="0.2">
      <c r="A53" s="87">
        <v>91</v>
      </c>
      <c r="B53" s="61" t="s">
        <v>74</v>
      </c>
      <c r="C53" s="830">
        <v>1515</v>
      </c>
      <c r="D53" s="675">
        <v>170</v>
      </c>
      <c r="E53" s="847">
        <v>11.294583883751651</v>
      </c>
      <c r="F53" s="675">
        <v>595</v>
      </c>
      <c r="G53" s="852">
        <v>39.167767503302507</v>
      </c>
      <c r="H53" s="142">
        <v>750</v>
      </c>
      <c r="I53" s="757">
        <v>49.537648612945837</v>
      </c>
      <c r="J53" s="19"/>
      <c r="K53" s="812"/>
      <c r="L53" s="812"/>
    </row>
    <row r="54" spans="1:13" x14ac:dyDescent="0.2">
      <c r="A54" s="87">
        <v>92</v>
      </c>
      <c r="B54" s="61" t="s">
        <v>75</v>
      </c>
      <c r="C54" s="830">
        <v>170</v>
      </c>
      <c r="D54" s="675">
        <v>5</v>
      </c>
      <c r="E54" s="847">
        <v>2.3255813953488373</v>
      </c>
      <c r="F54" s="675">
        <v>10</v>
      </c>
      <c r="G54" s="852">
        <v>6.9767441860465116</v>
      </c>
      <c r="H54" s="142">
        <v>155</v>
      </c>
      <c r="I54" s="757">
        <v>90.697674418604649</v>
      </c>
      <c r="J54" s="19"/>
      <c r="K54" s="812"/>
      <c r="L54" s="812"/>
    </row>
    <row r="55" spans="1:13" x14ac:dyDescent="0.2">
      <c r="A55" s="87">
        <v>93</v>
      </c>
      <c r="B55" s="61" t="s">
        <v>76</v>
      </c>
      <c r="C55" s="830">
        <v>1625</v>
      </c>
      <c r="D55" s="675">
        <v>130</v>
      </c>
      <c r="E55" s="847">
        <v>8.0615384615384613</v>
      </c>
      <c r="F55" s="675">
        <v>730</v>
      </c>
      <c r="G55" s="852">
        <v>45.04615384615385</v>
      </c>
      <c r="H55" s="142">
        <v>760</v>
      </c>
      <c r="I55" s="757">
        <v>46.892307692307696</v>
      </c>
      <c r="J55" s="19"/>
      <c r="K55" s="812"/>
      <c r="L55" s="812"/>
    </row>
    <row r="56" spans="1:13" x14ac:dyDescent="0.2">
      <c r="A56" s="87">
        <v>94</v>
      </c>
      <c r="B56" s="61" t="s">
        <v>77</v>
      </c>
      <c r="C56" s="830">
        <v>2155</v>
      </c>
      <c r="D56" s="675">
        <v>255</v>
      </c>
      <c r="E56" s="847">
        <v>11.729253592953176</v>
      </c>
      <c r="F56" s="675">
        <v>990</v>
      </c>
      <c r="G56" s="852">
        <v>45.989800649049606</v>
      </c>
      <c r="H56" s="142">
        <v>910</v>
      </c>
      <c r="I56" s="757">
        <v>42.280945757997216</v>
      </c>
      <c r="J56" s="19"/>
      <c r="K56" s="812"/>
      <c r="L56" s="812"/>
    </row>
    <row r="57" spans="1:13" x14ac:dyDescent="0.2">
      <c r="A57" s="87">
        <v>101</v>
      </c>
      <c r="B57" s="61" t="s">
        <v>78</v>
      </c>
      <c r="C57" s="830">
        <v>3155</v>
      </c>
      <c r="D57" s="675">
        <v>445</v>
      </c>
      <c r="E57" s="847">
        <v>14.167987321711569</v>
      </c>
      <c r="F57" s="675">
        <v>1525</v>
      </c>
      <c r="G57" s="852">
        <v>48.272583201267828</v>
      </c>
      <c r="H57" s="142">
        <v>1185</v>
      </c>
      <c r="I57" s="757">
        <v>37.559429477020601</v>
      </c>
      <c r="J57" s="19"/>
      <c r="K57" s="812"/>
      <c r="L57" s="812"/>
    </row>
    <row r="58" spans="1:13" x14ac:dyDescent="0.2">
      <c r="A58" s="87">
        <v>102</v>
      </c>
      <c r="B58" s="61" t="s">
        <v>79</v>
      </c>
      <c r="C58" s="830">
        <v>110</v>
      </c>
      <c r="D58" s="675">
        <v>5</v>
      </c>
      <c r="E58" s="847">
        <v>4.4642857142857144</v>
      </c>
      <c r="F58" s="675">
        <v>90</v>
      </c>
      <c r="G58" s="852">
        <v>79.464285714285708</v>
      </c>
      <c r="H58" s="142">
        <v>20</v>
      </c>
      <c r="I58" s="757">
        <v>16.071428571428573</v>
      </c>
      <c r="J58" s="19"/>
      <c r="K58" s="812"/>
      <c r="L58" s="812"/>
    </row>
    <row r="59" spans="1:13" x14ac:dyDescent="0.2">
      <c r="A59" s="87">
        <v>103</v>
      </c>
      <c r="B59" s="61" t="s">
        <v>80</v>
      </c>
      <c r="C59" s="830">
        <v>950</v>
      </c>
      <c r="D59" s="675">
        <v>120</v>
      </c>
      <c r="E59" s="847">
        <v>12.828601472134595</v>
      </c>
      <c r="F59" s="675">
        <v>360</v>
      </c>
      <c r="G59" s="852">
        <v>37.749737118822289</v>
      </c>
      <c r="H59" s="142">
        <v>470</v>
      </c>
      <c r="I59" s="757">
        <v>49.421661409043111</v>
      </c>
      <c r="J59" s="19"/>
      <c r="K59" s="812"/>
      <c r="L59" s="812"/>
    </row>
    <row r="60" spans="1:13" x14ac:dyDescent="0.2">
      <c r="A60" s="87">
        <v>105</v>
      </c>
      <c r="B60" s="61" t="s">
        <v>81</v>
      </c>
      <c r="C60" s="830">
        <v>540</v>
      </c>
      <c r="D60" s="675">
        <v>135</v>
      </c>
      <c r="E60" s="847">
        <v>25.138632162661739</v>
      </c>
      <c r="F60" s="675">
        <v>215</v>
      </c>
      <c r="G60" s="852">
        <v>39.371534195933457</v>
      </c>
      <c r="H60" s="142">
        <v>190</v>
      </c>
      <c r="I60" s="757">
        <v>35.489833641404807</v>
      </c>
      <c r="J60" s="19"/>
      <c r="K60" s="812"/>
      <c r="L60" s="812"/>
    </row>
    <row r="61" spans="1:13" x14ac:dyDescent="0.2">
      <c r="A61" s="87">
        <v>106</v>
      </c>
      <c r="B61" s="61" t="s">
        <v>82</v>
      </c>
      <c r="C61" s="830">
        <v>960</v>
      </c>
      <c r="D61" s="675">
        <v>205</v>
      </c>
      <c r="E61" s="847">
        <v>21.227887617065559</v>
      </c>
      <c r="F61" s="675">
        <v>375</v>
      </c>
      <c r="G61" s="852">
        <v>38.81373569198751</v>
      </c>
      <c r="H61" s="142">
        <v>385</v>
      </c>
      <c r="I61" s="757">
        <v>39.958376690946928</v>
      </c>
      <c r="J61" s="19"/>
      <c r="K61" s="812"/>
      <c r="L61" s="812"/>
    </row>
    <row r="62" spans="1:13" x14ac:dyDescent="0.2">
      <c r="A62" s="87">
        <v>107</v>
      </c>
      <c r="B62" s="61" t="s">
        <v>83</v>
      </c>
      <c r="C62" s="830">
        <v>2105</v>
      </c>
      <c r="D62" s="675">
        <v>420</v>
      </c>
      <c r="E62" s="847">
        <v>20.03798670465337</v>
      </c>
      <c r="F62" s="675">
        <v>860</v>
      </c>
      <c r="G62" s="852">
        <v>40.883190883190885</v>
      </c>
      <c r="H62" s="142">
        <v>825</v>
      </c>
      <c r="I62" s="757">
        <v>39.078822412155745</v>
      </c>
      <c r="J62" s="19"/>
      <c r="K62" s="812"/>
      <c r="L62" s="812"/>
    </row>
    <row r="63" spans="1:13" x14ac:dyDescent="0.2">
      <c r="A63" s="87">
        <v>108</v>
      </c>
      <c r="B63" s="61" t="s">
        <v>84</v>
      </c>
      <c r="C63" s="830">
        <v>1080</v>
      </c>
      <c r="D63" s="675">
        <v>120</v>
      </c>
      <c r="E63" s="847">
        <v>10.915818686401479</v>
      </c>
      <c r="F63" s="675">
        <v>540</v>
      </c>
      <c r="G63" s="852">
        <v>49.953746530989825</v>
      </c>
      <c r="H63" s="142">
        <v>425</v>
      </c>
      <c r="I63" s="757">
        <v>39.130434782608695</v>
      </c>
      <c r="J63" s="19"/>
      <c r="K63" s="812"/>
      <c r="L63" s="812"/>
    </row>
    <row r="64" spans="1:13" x14ac:dyDescent="0.2">
      <c r="A64" s="87">
        <v>109</v>
      </c>
      <c r="B64" s="61" t="s">
        <v>145</v>
      </c>
      <c r="C64" s="830">
        <v>520</v>
      </c>
      <c r="D64" s="675">
        <v>90</v>
      </c>
      <c r="E64" s="847">
        <v>16.890595009596929</v>
      </c>
      <c r="F64" s="675">
        <v>230</v>
      </c>
      <c r="G64" s="852">
        <v>44.145873320537426</v>
      </c>
      <c r="H64" s="142">
        <v>205</v>
      </c>
      <c r="I64" s="757">
        <v>38.963531669865645</v>
      </c>
      <c r="J64" s="19"/>
      <c r="K64" s="812"/>
      <c r="L64" s="812"/>
    </row>
    <row r="65" spans="1:12" x14ac:dyDescent="0.2">
      <c r="A65" s="87">
        <v>111</v>
      </c>
      <c r="B65" s="61" t="s">
        <v>85</v>
      </c>
      <c r="C65" s="830">
        <v>4575</v>
      </c>
      <c r="D65" s="675">
        <v>660</v>
      </c>
      <c r="E65" s="847">
        <v>14.463622460126722</v>
      </c>
      <c r="F65" s="675">
        <v>1410</v>
      </c>
      <c r="G65" s="852">
        <v>30.80620493773214</v>
      </c>
      <c r="H65" s="142">
        <v>2505</v>
      </c>
      <c r="I65" s="757">
        <v>54.730172602141138</v>
      </c>
      <c r="J65" s="19"/>
      <c r="K65" s="812"/>
      <c r="L65" s="812"/>
    </row>
    <row r="66" spans="1:12" x14ac:dyDescent="0.2">
      <c r="A66" s="87">
        <v>112</v>
      </c>
      <c r="B66" s="61" t="s">
        <v>86</v>
      </c>
      <c r="C66" s="830">
        <v>5685</v>
      </c>
      <c r="D66" s="675">
        <v>845</v>
      </c>
      <c r="E66" s="847">
        <v>14.858449094425882</v>
      </c>
      <c r="F66" s="675">
        <v>1810</v>
      </c>
      <c r="G66" s="852">
        <v>31.826973799894496</v>
      </c>
      <c r="H66" s="142">
        <v>3030</v>
      </c>
      <c r="I66" s="757">
        <v>53.314577105679618</v>
      </c>
      <c r="J66" s="19"/>
      <c r="K66" s="812"/>
      <c r="L66" s="812"/>
    </row>
    <row r="67" spans="1:12" x14ac:dyDescent="0.2">
      <c r="A67" s="87">
        <v>113</v>
      </c>
      <c r="B67" s="61" t="s">
        <v>87</v>
      </c>
      <c r="C67" s="830">
        <v>485</v>
      </c>
      <c r="D67" s="675">
        <v>80</v>
      </c>
      <c r="E67" s="847">
        <v>16.082474226804123</v>
      </c>
      <c r="F67" s="675">
        <v>130</v>
      </c>
      <c r="G67" s="852">
        <v>27.216494845360824</v>
      </c>
      <c r="H67" s="142">
        <v>275</v>
      </c>
      <c r="I67" s="757">
        <v>56.701030927835049</v>
      </c>
      <c r="J67" s="19"/>
      <c r="K67" s="812"/>
      <c r="L67" s="812"/>
    </row>
    <row r="68" spans="1:12" x14ac:dyDescent="0.2">
      <c r="A68" s="87">
        <v>121</v>
      </c>
      <c r="B68" s="61" t="s">
        <v>61</v>
      </c>
      <c r="C68" s="830">
        <v>5925</v>
      </c>
      <c r="D68" s="675">
        <v>770</v>
      </c>
      <c r="E68" s="847">
        <v>12.991395309600135</v>
      </c>
      <c r="F68" s="675">
        <v>1985</v>
      </c>
      <c r="G68" s="852">
        <v>33.473932849670994</v>
      </c>
      <c r="H68" s="142">
        <v>3175</v>
      </c>
      <c r="I68" s="757">
        <v>53.534671840728862</v>
      </c>
      <c r="J68" s="19"/>
      <c r="K68" s="812"/>
      <c r="L68" s="812"/>
    </row>
    <row r="69" spans="1:12" x14ac:dyDescent="0.2">
      <c r="A69" s="87">
        <v>122</v>
      </c>
      <c r="B69" s="61" t="s">
        <v>62</v>
      </c>
      <c r="C69" s="830">
        <v>5310</v>
      </c>
      <c r="D69" s="675">
        <v>825</v>
      </c>
      <c r="E69" s="847">
        <v>15.514968932404443</v>
      </c>
      <c r="F69" s="675">
        <v>1900</v>
      </c>
      <c r="G69" s="852">
        <v>35.812464695914144</v>
      </c>
      <c r="H69" s="142">
        <v>2585</v>
      </c>
      <c r="I69" s="757">
        <v>48.672566371681413</v>
      </c>
      <c r="J69" s="19"/>
      <c r="K69" s="812"/>
      <c r="L69" s="812"/>
    </row>
    <row r="70" spans="1:12" x14ac:dyDescent="0.2">
      <c r="A70" s="87">
        <v>123</v>
      </c>
      <c r="B70" s="61" t="s">
        <v>63</v>
      </c>
      <c r="C70" s="830">
        <v>2600</v>
      </c>
      <c r="D70" s="675">
        <v>340</v>
      </c>
      <c r="E70" s="847">
        <v>13.066871637202151</v>
      </c>
      <c r="F70" s="675">
        <v>1175</v>
      </c>
      <c r="G70" s="852">
        <v>45.196003074558035</v>
      </c>
      <c r="H70" s="142">
        <v>1085</v>
      </c>
      <c r="I70" s="757">
        <v>41.737125288239817</v>
      </c>
      <c r="J70" s="19"/>
      <c r="K70" s="812"/>
      <c r="L70" s="812"/>
    </row>
    <row r="71" spans="1:12" ht="9" customHeight="1" x14ac:dyDescent="0.2">
      <c r="A71" s="87"/>
      <c r="B71" s="61"/>
      <c r="C71" s="245"/>
      <c r="D71" s="100"/>
      <c r="E71" s="611"/>
      <c r="F71" s="100"/>
      <c r="G71" s="646"/>
      <c r="H71" s="142"/>
      <c r="I71" s="646"/>
      <c r="J71" s="12"/>
      <c r="K71" s="12"/>
    </row>
    <row r="72" spans="1:12" x14ac:dyDescent="0.2">
      <c r="A72" s="230">
        <v>1</v>
      </c>
      <c r="B72" s="86" t="s">
        <v>2</v>
      </c>
      <c r="C72" s="825">
        <v>15120</v>
      </c>
      <c r="D72" s="69">
        <v>1710</v>
      </c>
      <c r="E72" s="848">
        <v>11.317634607752348</v>
      </c>
      <c r="F72" s="69">
        <v>4975</v>
      </c>
      <c r="G72" s="851">
        <v>32.901177404418576</v>
      </c>
      <c r="H72" s="132">
        <v>8435</v>
      </c>
      <c r="I72" s="646">
        <v>55.781187987829071</v>
      </c>
      <c r="J72" s="12"/>
      <c r="K72" s="12"/>
      <c r="L72" s="12"/>
    </row>
    <row r="73" spans="1:12" x14ac:dyDescent="0.2">
      <c r="A73" s="230">
        <v>2</v>
      </c>
      <c r="B73" s="86" t="s">
        <v>6</v>
      </c>
      <c r="C73" s="826">
        <v>18465</v>
      </c>
      <c r="D73" s="100">
        <v>2230</v>
      </c>
      <c r="E73" s="848">
        <v>12.075594303351926</v>
      </c>
      <c r="F73" s="100">
        <v>4205</v>
      </c>
      <c r="G73" s="851">
        <v>22.764932040937889</v>
      </c>
      <c r="H73" s="132">
        <v>12035</v>
      </c>
      <c r="I73" s="646">
        <v>65.159473655710187</v>
      </c>
      <c r="J73" s="12"/>
      <c r="K73" s="12"/>
      <c r="L73" s="12"/>
    </row>
    <row r="74" spans="1:12" x14ac:dyDescent="0.2">
      <c r="A74" s="230">
        <v>3</v>
      </c>
      <c r="B74" s="86" t="s">
        <v>10</v>
      </c>
      <c r="C74" s="826">
        <v>21440</v>
      </c>
      <c r="D74" s="100">
        <v>2560</v>
      </c>
      <c r="E74" s="848">
        <v>11.949069539666993</v>
      </c>
      <c r="F74" s="100">
        <v>5925</v>
      </c>
      <c r="G74" s="851">
        <v>27.624644372930369</v>
      </c>
      <c r="H74" s="132">
        <v>12955</v>
      </c>
      <c r="I74" s="646">
        <v>60.426286087402637</v>
      </c>
      <c r="J74" s="12"/>
      <c r="K74" s="12"/>
      <c r="L74" s="12"/>
    </row>
    <row r="75" spans="1:12" x14ac:dyDescent="0.2">
      <c r="A75" s="230">
        <v>4</v>
      </c>
      <c r="B75" s="86" t="s">
        <v>3</v>
      </c>
      <c r="C75" s="826">
        <v>19145</v>
      </c>
      <c r="D75" s="100">
        <v>2370</v>
      </c>
      <c r="E75" s="848">
        <v>12.37269546142999</v>
      </c>
      <c r="F75" s="100">
        <v>6520</v>
      </c>
      <c r="G75" s="851">
        <v>34.047109207708779</v>
      </c>
      <c r="H75" s="132">
        <v>10260</v>
      </c>
      <c r="I75" s="646">
        <v>53.580195330861237</v>
      </c>
      <c r="J75" s="12"/>
      <c r="K75" s="12"/>
      <c r="L75" s="12"/>
    </row>
    <row r="76" spans="1:12" x14ac:dyDescent="0.2">
      <c r="A76" s="230">
        <v>5</v>
      </c>
      <c r="B76" s="86" t="s">
        <v>7</v>
      </c>
      <c r="C76" s="826">
        <v>11060</v>
      </c>
      <c r="D76" s="100">
        <v>1630</v>
      </c>
      <c r="E76" s="848">
        <v>14.717049358163081</v>
      </c>
      <c r="F76" s="100">
        <v>4595</v>
      </c>
      <c r="G76" s="851">
        <v>41.556680527933466</v>
      </c>
      <c r="H76" s="132">
        <v>4835</v>
      </c>
      <c r="I76" s="646">
        <v>43.726270113903453</v>
      </c>
      <c r="J76" s="12"/>
      <c r="K76" s="12"/>
      <c r="L76" s="12"/>
    </row>
    <row r="77" spans="1:12" x14ac:dyDescent="0.2">
      <c r="A77" s="230">
        <v>6</v>
      </c>
      <c r="B77" s="86" t="s">
        <v>11</v>
      </c>
      <c r="C77" s="826">
        <v>7255</v>
      </c>
      <c r="D77" s="100">
        <v>830</v>
      </c>
      <c r="E77" s="848">
        <v>11.467953135768436</v>
      </c>
      <c r="F77" s="100">
        <v>3770</v>
      </c>
      <c r="G77" s="851">
        <v>51.950379048931772</v>
      </c>
      <c r="H77" s="132">
        <v>2655</v>
      </c>
      <c r="I77" s="646">
        <v>36.581667815299795</v>
      </c>
      <c r="J77" s="12"/>
      <c r="K77" s="12"/>
      <c r="L77" s="12"/>
    </row>
    <row r="78" spans="1:12" x14ac:dyDescent="0.2">
      <c r="A78" s="230">
        <v>7</v>
      </c>
      <c r="B78" s="86" t="s">
        <v>4</v>
      </c>
      <c r="C78" s="826">
        <v>4745</v>
      </c>
      <c r="D78" s="100">
        <v>600</v>
      </c>
      <c r="E78" s="848">
        <v>12.665964172813487</v>
      </c>
      <c r="F78" s="100">
        <v>2075</v>
      </c>
      <c r="G78" s="851">
        <v>43.688092729188618</v>
      </c>
      <c r="H78" s="132">
        <v>2070</v>
      </c>
      <c r="I78" s="646">
        <v>43.645943097997893</v>
      </c>
      <c r="J78" s="12"/>
      <c r="K78" s="12"/>
      <c r="L78" s="12"/>
    </row>
    <row r="79" spans="1:12" x14ac:dyDescent="0.2">
      <c r="A79" s="230">
        <v>8</v>
      </c>
      <c r="B79" s="86" t="s">
        <v>5</v>
      </c>
      <c r="C79" s="826">
        <v>5650</v>
      </c>
      <c r="D79" s="100">
        <v>640</v>
      </c>
      <c r="E79" s="848">
        <v>11.327433628318584</v>
      </c>
      <c r="F79" s="100">
        <v>2330</v>
      </c>
      <c r="G79" s="851">
        <v>41.238938053097343</v>
      </c>
      <c r="H79" s="132">
        <v>2680</v>
      </c>
      <c r="I79" s="646">
        <v>47.43362831858407</v>
      </c>
      <c r="J79" s="12"/>
      <c r="K79" s="12"/>
      <c r="L79" s="12"/>
    </row>
    <row r="80" spans="1:12" x14ac:dyDescent="0.2">
      <c r="A80" s="230">
        <v>9</v>
      </c>
      <c r="B80" s="86" t="s">
        <v>8</v>
      </c>
      <c r="C80" s="826">
        <v>5470</v>
      </c>
      <c r="D80" s="100">
        <v>560</v>
      </c>
      <c r="E80" s="848">
        <v>10.223116313094367</v>
      </c>
      <c r="F80" s="100">
        <v>2330</v>
      </c>
      <c r="G80" s="851">
        <v>42.5932699341624</v>
      </c>
      <c r="H80" s="132">
        <v>2580</v>
      </c>
      <c r="I80" s="646">
        <v>47.183613752743234</v>
      </c>
      <c r="J80" s="12"/>
      <c r="K80" s="12"/>
      <c r="L80" s="12"/>
    </row>
    <row r="81" spans="1:12" x14ac:dyDescent="0.2">
      <c r="A81" s="230">
        <v>10</v>
      </c>
      <c r="B81" s="86" t="s">
        <v>9</v>
      </c>
      <c r="C81" s="826">
        <v>9430</v>
      </c>
      <c r="D81" s="100">
        <v>1540</v>
      </c>
      <c r="E81" s="848">
        <v>16.355536699193891</v>
      </c>
      <c r="F81" s="100">
        <v>4190</v>
      </c>
      <c r="G81" s="851">
        <v>44.420873992363177</v>
      </c>
      <c r="H81" s="132">
        <v>3700</v>
      </c>
      <c r="I81" s="646">
        <v>39.223589308442932</v>
      </c>
      <c r="J81" s="12"/>
      <c r="K81" s="12"/>
      <c r="L81" s="12"/>
    </row>
    <row r="82" spans="1:12" x14ac:dyDescent="0.2">
      <c r="A82" s="230">
        <v>11</v>
      </c>
      <c r="B82" s="86" t="s">
        <v>93</v>
      </c>
      <c r="C82" s="826">
        <v>10750</v>
      </c>
      <c r="D82" s="100">
        <v>1585</v>
      </c>
      <c r="E82" s="848">
        <v>14.74555772630012</v>
      </c>
      <c r="F82" s="100">
        <v>3350</v>
      </c>
      <c r="G82" s="851">
        <v>31.184296213601264</v>
      </c>
      <c r="H82" s="132">
        <v>5810</v>
      </c>
      <c r="I82" s="646">
        <v>54.070146060098608</v>
      </c>
      <c r="J82" s="12"/>
      <c r="K82" s="12"/>
      <c r="L82" s="12"/>
    </row>
    <row r="83" spans="1:12" x14ac:dyDescent="0.2">
      <c r="A83" s="230">
        <v>12</v>
      </c>
      <c r="B83" s="86" t="s">
        <v>165</v>
      </c>
      <c r="C83" s="826">
        <v>13840</v>
      </c>
      <c r="D83" s="100">
        <v>1935</v>
      </c>
      <c r="E83" s="848">
        <v>13.973988439306359</v>
      </c>
      <c r="F83" s="100">
        <v>5060</v>
      </c>
      <c r="G83" s="851">
        <v>36.575144508670519</v>
      </c>
      <c r="H83" s="132">
        <v>6845</v>
      </c>
      <c r="I83" s="646">
        <v>49.450867052023121</v>
      </c>
      <c r="J83" s="12"/>
      <c r="K83" s="12"/>
      <c r="L83" s="12"/>
    </row>
    <row r="84" spans="1:12" x14ac:dyDescent="0.2">
      <c r="A84" s="230"/>
      <c r="B84" s="86"/>
      <c r="C84" s="100"/>
      <c r="D84" s="100"/>
      <c r="E84" s="611"/>
      <c r="F84" s="100"/>
      <c r="G84" s="646"/>
      <c r="H84" s="142"/>
      <c r="I84" s="646"/>
      <c r="J84" s="12"/>
      <c r="K84" s="12"/>
      <c r="L84" s="12"/>
    </row>
    <row r="85" spans="1:12" x14ac:dyDescent="0.2">
      <c r="A85" s="230"/>
      <c r="B85" s="231" t="s">
        <v>20</v>
      </c>
      <c r="C85" s="827">
        <v>142370</v>
      </c>
      <c r="D85" s="102">
        <v>18190</v>
      </c>
      <c r="E85" s="849">
        <v>12.776568097211491</v>
      </c>
      <c r="F85" s="102">
        <v>49325</v>
      </c>
      <c r="G85" s="850">
        <v>34.645641637985527</v>
      </c>
      <c r="H85" s="102">
        <v>74860</v>
      </c>
      <c r="I85" s="647">
        <v>52.581302240640582</v>
      </c>
      <c r="J85" s="12"/>
      <c r="K85" s="12"/>
    </row>
    <row r="86" spans="1:12" x14ac:dyDescent="0.2">
      <c r="A86" s="72"/>
      <c r="B86" s="72"/>
      <c r="C86" s="241"/>
      <c r="D86" s="241"/>
      <c r="E86" s="241"/>
      <c r="F86" s="242"/>
      <c r="G86" s="242"/>
      <c r="H86" s="241"/>
      <c r="I86" s="241"/>
    </row>
    <row r="87" spans="1:12" ht="6.75" customHeight="1" x14ac:dyDescent="0.2">
      <c r="A87" s="55"/>
      <c r="B87" s="55"/>
      <c r="C87" s="55"/>
      <c r="D87" s="55"/>
      <c r="E87" s="55"/>
      <c r="F87" s="55"/>
      <c r="G87" s="55"/>
      <c r="H87" s="55"/>
      <c r="I87" s="55"/>
    </row>
    <row r="88" spans="1:12" x14ac:dyDescent="0.2">
      <c r="A88" s="65" t="s">
        <v>218</v>
      </c>
      <c r="B88" s="223"/>
      <c r="C88" s="223"/>
      <c r="D88" s="223"/>
      <c r="E88" s="223"/>
      <c r="F88" s="223"/>
      <c r="G88" s="223"/>
      <c r="H88" s="53"/>
      <c r="I88" s="66" t="s">
        <v>313</v>
      </c>
    </row>
    <row r="89" spans="1:12" x14ac:dyDescent="0.2">
      <c r="A89" s="53"/>
      <c r="B89" s="53"/>
      <c r="C89" s="53"/>
      <c r="D89" s="53"/>
      <c r="E89" s="53"/>
      <c r="F89" s="53"/>
      <c r="G89" s="53"/>
      <c r="H89" s="53"/>
      <c r="I89" s="53"/>
    </row>
    <row r="90" spans="1:12" x14ac:dyDescent="0.2">
      <c r="A90" s="53"/>
      <c r="B90" s="53"/>
      <c r="C90" s="53"/>
      <c r="D90" s="53"/>
      <c r="E90" s="53"/>
      <c r="F90" s="53"/>
      <c r="G90" s="53"/>
      <c r="H90" s="53"/>
      <c r="I90" s="53"/>
    </row>
    <row r="91" spans="1:12" x14ac:dyDescent="0.2">
      <c r="A91" s="53"/>
      <c r="B91" s="53"/>
      <c r="C91" s="53"/>
      <c r="D91" s="53"/>
      <c r="E91" s="53"/>
      <c r="F91" s="53"/>
      <c r="G91" s="53"/>
      <c r="H91" s="53"/>
      <c r="I91" s="53"/>
    </row>
    <row r="92" spans="1:12" x14ac:dyDescent="0.2">
      <c r="A92" s="53"/>
      <c r="B92" s="53"/>
      <c r="C92" s="53"/>
      <c r="D92" s="53"/>
      <c r="E92" s="53"/>
      <c r="F92" s="53"/>
      <c r="G92" s="53"/>
      <c r="H92" s="53"/>
      <c r="I92" s="53"/>
    </row>
    <row r="93" spans="1:12" x14ac:dyDescent="0.2">
      <c r="A93" s="53"/>
      <c r="B93" s="53"/>
      <c r="C93" s="53"/>
      <c r="D93" s="53"/>
      <c r="E93" s="53"/>
      <c r="F93" s="53"/>
      <c r="G93" s="53"/>
      <c r="H93" s="53"/>
      <c r="I93" s="53"/>
    </row>
    <row r="94" spans="1:12" x14ac:dyDescent="0.2">
      <c r="A94" s="53"/>
      <c r="B94" s="53"/>
      <c r="C94" s="53"/>
      <c r="D94" s="53"/>
      <c r="E94" s="53"/>
      <c r="F94" s="53"/>
      <c r="G94" s="53"/>
      <c r="H94" s="53"/>
      <c r="I94" s="53"/>
    </row>
    <row r="95" spans="1:12" x14ac:dyDescent="0.2">
      <c r="A95" s="53"/>
      <c r="B95" s="53"/>
      <c r="C95" s="53"/>
      <c r="D95" s="53"/>
      <c r="E95" s="53"/>
      <c r="F95" s="53"/>
      <c r="G95" s="53"/>
      <c r="H95" s="53"/>
      <c r="I95" s="53"/>
    </row>
    <row r="96" spans="1:12" x14ac:dyDescent="0.2">
      <c r="A96" s="53"/>
      <c r="B96" s="53"/>
      <c r="C96" s="53"/>
      <c r="D96" s="53"/>
      <c r="E96" s="53"/>
      <c r="F96" s="53"/>
      <c r="G96" s="53"/>
      <c r="H96" s="53"/>
      <c r="I96" s="53"/>
    </row>
    <row r="97" spans="1:9" x14ac:dyDescent="0.2">
      <c r="A97" s="53"/>
      <c r="B97" s="53"/>
      <c r="C97" s="53"/>
      <c r="D97" s="53"/>
      <c r="E97" s="53"/>
      <c r="F97" s="53"/>
      <c r="G97" s="53"/>
      <c r="H97" s="53"/>
      <c r="I97" s="53"/>
    </row>
    <row r="98" spans="1:9" x14ac:dyDescent="0.2">
      <c r="A98" s="53"/>
      <c r="B98" s="53"/>
      <c r="C98" s="53"/>
      <c r="D98" s="53"/>
      <c r="E98" s="53"/>
      <c r="F98" s="53"/>
      <c r="G98" s="53"/>
      <c r="H98" s="53"/>
      <c r="I98" s="53"/>
    </row>
    <row r="99" spans="1:9" x14ac:dyDescent="0.2">
      <c r="A99" s="53"/>
      <c r="B99" s="53"/>
      <c r="C99" s="53"/>
      <c r="D99" s="53"/>
      <c r="E99" s="53"/>
      <c r="F99" s="53"/>
      <c r="G99" s="53"/>
      <c r="H99" s="53"/>
      <c r="I99" s="53"/>
    </row>
    <row r="100" spans="1:9" x14ac:dyDescent="0.2">
      <c r="A100" s="53"/>
      <c r="B100" s="53"/>
      <c r="C100" s="53"/>
      <c r="D100" s="53"/>
      <c r="E100" s="53"/>
      <c r="F100" s="53"/>
      <c r="G100" s="53"/>
      <c r="H100" s="53"/>
      <c r="I100" s="53"/>
    </row>
    <row r="101" spans="1:9" x14ac:dyDescent="0.2">
      <c r="A101" s="53"/>
      <c r="B101" s="53"/>
      <c r="C101" s="53"/>
      <c r="D101" s="53"/>
      <c r="E101" s="53"/>
      <c r="F101" s="53"/>
      <c r="G101" s="53"/>
      <c r="H101" s="53"/>
      <c r="I101" s="53"/>
    </row>
    <row r="102" spans="1:9" x14ac:dyDescent="0.2">
      <c r="A102" s="53"/>
      <c r="B102" s="53"/>
      <c r="C102" s="53"/>
      <c r="D102" s="53"/>
      <c r="E102" s="53"/>
      <c r="F102" s="53"/>
      <c r="G102" s="53"/>
      <c r="H102" s="53"/>
      <c r="I102" s="53"/>
    </row>
    <row r="103" spans="1:9" x14ac:dyDescent="0.2">
      <c r="A103" s="53"/>
      <c r="B103" s="53"/>
      <c r="C103" s="53"/>
      <c r="D103" s="53"/>
      <c r="E103" s="53"/>
      <c r="F103" s="53"/>
      <c r="G103" s="53"/>
      <c r="H103" s="53"/>
      <c r="I103" s="53"/>
    </row>
    <row r="104" spans="1:9" x14ac:dyDescent="0.2">
      <c r="A104" s="53"/>
      <c r="B104" s="53"/>
      <c r="C104" s="53"/>
      <c r="D104" s="53"/>
      <c r="E104" s="53"/>
      <c r="F104" s="53"/>
      <c r="G104" s="53"/>
      <c r="H104" s="53"/>
      <c r="I104" s="53"/>
    </row>
    <row r="105" spans="1:9" x14ac:dyDescent="0.2">
      <c r="A105" s="53"/>
      <c r="B105" s="53"/>
      <c r="C105" s="53"/>
      <c r="D105" s="53"/>
      <c r="E105" s="53"/>
      <c r="F105" s="53"/>
      <c r="G105" s="53"/>
      <c r="H105" s="53"/>
      <c r="I105" s="53"/>
    </row>
    <row r="106" spans="1:9" x14ac:dyDescent="0.2">
      <c r="A106" s="53"/>
      <c r="B106" s="53"/>
      <c r="C106" s="53"/>
      <c r="D106" s="53"/>
      <c r="E106" s="53"/>
      <c r="F106" s="53"/>
      <c r="G106" s="53"/>
      <c r="H106" s="53"/>
      <c r="I106" s="53"/>
    </row>
    <row r="107" spans="1:9" x14ac:dyDescent="0.2">
      <c r="A107" s="53"/>
      <c r="B107" s="53"/>
      <c r="C107" s="53"/>
      <c r="D107" s="53"/>
      <c r="E107" s="53"/>
      <c r="F107" s="53"/>
      <c r="G107" s="53"/>
      <c r="H107" s="53"/>
      <c r="I107" s="53"/>
    </row>
    <row r="108" spans="1:9" x14ac:dyDescent="0.2">
      <c r="A108" s="53"/>
      <c r="B108" s="53"/>
      <c r="C108" s="53"/>
      <c r="D108" s="53"/>
      <c r="E108" s="53"/>
      <c r="F108" s="53"/>
      <c r="G108" s="53"/>
      <c r="H108" s="53"/>
      <c r="I108" s="53"/>
    </row>
    <row r="109" spans="1:9" x14ac:dyDescent="0.2">
      <c r="A109" s="53"/>
      <c r="B109" s="53"/>
      <c r="C109" s="53"/>
      <c r="D109" s="53"/>
      <c r="E109" s="53"/>
      <c r="F109" s="53"/>
      <c r="G109" s="53"/>
      <c r="H109" s="53"/>
      <c r="I109" s="53"/>
    </row>
    <row r="110" spans="1:9" x14ac:dyDescent="0.2">
      <c r="A110" s="53"/>
      <c r="B110" s="53"/>
      <c r="C110" s="53"/>
      <c r="D110" s="53"/>
      <c r="E110" s="53"/>
      <c r="F110" s="53"/>
      <c r="G110" s="53"/>
      <c r="H110" s="53"/>
      <c r="I110" s="53"/>
    </row>
    <row r="111" spans="1:9" x14ac:dyDescent="0.2">
      <c r="A111" s="53"/>
      <c r="B111" s="53"/>
      <c r="C111" s="53"/>
      <c r="D111" s="53"/>
      <c r="E111" s="53"/>
      <c r="F111" s="53"/>
      <c r="G111" s="53"/>
      <c r="H111" s="53"/>
      <c r="I111" s="66" t="s">
        <v>334</v>
      </c>
    </row>
    <row r="112" spans="1:9" x14ac:dyDescent="0.2">
      <c r="A112" s="53"/>
      <c r="B112" s="53"/>
      <c r="C112" s="53"/>
      <c r="D112" s="53"/>
      <c r="E112" s="53"/>
      <c r="F112" s="53"/>
      <c r="G112" s="53"/>
      <c r="H112" s="53"/>
      <c r="I112" s="53"/>
    </row>
    <row r="113" spans="1:10" x14ac:dyDescent="0.2">
      <c r="A113" s="17"/>
      <c r="B113" s="17"/>
      <c r="C113" s="17"/>
      <c r="D113" s="17"/>
      <c r="E113" s="17"/>
      <c r="F113" s="17"/>
      <c r="G113" s="17"/>
      <c r="H113" s="17"/>
      <c r="I113" s="17"/>
      <c r="J113" s="17"/>
    </row>
    <row r="114" spans="1:10" x14ac:dyDescent="0.2">
      <c r="A114" s="17"/>
      <c r="B114" s="17"/>
      <c r="C114" s="17"/>
      <c r="D114" s="17"/>
      <c r="E114" s="17"/>
      <c r="F114" s="17"/>
      <c r="G114" s="17"/>
      <c r="H114" s="17"/>
      <c r="I114" s="17"/>
      <c r="J114" s="17"/>
    </row>
    <row r="115" spans="1:10" x14ac:dyDescent="0.2">
      <c r="A115" s="17"/>
      <c r="B115" s="17"/>
      <c r="C115" s="17"/>
      <c r="D115" s="17"/>
      <c r="E115" s="17"/>
      <c r="F115" s="17"/>
      <c r="G115" s="17"/>
      <c r="H115" s="17"/>
      <c r="I115" s="17"/>
      <c r="J115" s="17"/>
    </row>
    <row r="116" spans="1:10" x14ac:dyDescent="0.2">
      <c r="A116" s="17"/>
      <c r="B116" s="17"/>
      <c r="C116" s="17"/>
      <c r="D116" s="17"/>
      <c r="E116" s="17"/>
      <c r="F116" s="17"/>
      <c r="G116" s="17"/>
      <c r="H116" s="17"/>
      <c r="I116" s="17"/>
      <c r="J116" s="17"/>
    </row>
  </sheetData>
  <hyperlinks>
    <hyperlink ref="I1" location="INHALT!A1" display="INHALT!A1" xr:uid="{59D288AC-F346-4E68-94B6-33FE094DFB94}"/>
  </hyperlinks>
  <printOptions horizontalCentered="1" gridLines="1"/>
  <pageMargins left="0.59055118110236227" right="0.39370078740157483" top="0.59055118110236227" bottom="0.59055118110236227" header="0.31496062992125984" footer="0.31496062992125984"/>
  <pageSetup paperSize="9" scale="95" firstPageNumber="30" orientation="portrait" useFirstPageNumber="1" r:id="rId1"/>
  <headerFooter alignWithMargins="0">
    <oddFooter>&amp;CSeite &amp;P</oddFooter>
  </headerFooter>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131"/>
  <sheetViews>
    <sheetView zoomScaleNormal="100" workbookViewId="0"/>
  </sheetViews>
  <sheetFormatPr baseColWidth="10" defaultRowHeight="12.75" x14ac:dyDescent="0.2"/>
  <cols>
    <col min="9" max="9" width="13.7109375" customWidth="1"/>
  </cols>
  <sheetData>
    <row r="1" spans="1:8" x14ac:dyDescent="0.2">
      <c r="A1" s="53"/>
      <c r="B1" s="53"/>
      <c r="C1" s="53"/>
      <c r="D1" s="53"/>
      <c r="E1" s="53"/>
      <c r="F1" s="53"/>
      <c r="G1" s="53"/>
      <c r="H1" s="53"/>
    </row>
    <row r="2" spans="1:8" ht="15.75" x14ac:dyDescent="0.25">
      <c r="A2" s="430" t="s">
        <v>479</v>
      </c>
      <c r="B2" s="53"/>
      <c r="C2" s="53"/>
      <c r="D2" s="53"/>
      <c r="E2" s="53"/>
      <c r="F2" s="53"/>
      <c r="G2" s="53"/>
      <c r="H2" s="53"/>
    </row>
    <row r="3" spans="1:8" ht="15.75" x14ac:dyDescent="0.25">
      <c r="A3" s="431"/>
      <c r="B3" s="72"/>
      <c r="C3" s="72"/>
      <c r="D3" s="72"/>
      <c r="E3" s="72"/>
      <c r="F3" s="72"/>
      <c r="G3" s="72"/>
      <c r="H3" s="53"/>
    </row>
    <row r="4" spans="1:8" ht="15.75" x14ac:dyDescent="0.25">
      <c r="A4" s="54"/>
      <c r="B4" s="55"/>
      <c r="C4" s="55"/>
      <c r="D4" s="55"/>
      <c r="E4" s="55"/>
      <c r="F4" s="55"/>
      <c r="G4" s="55"/>
      <c r="H4" s="53"/>
    </row>
    <row r="5" spans="1:8" x14ac:dyDescent="0.2">
      <c r="A5" s="427" t="s">
        <v>265</v>
      </c>
      <c r="B5" s="53"/>
      <c r="C5" s="53"/>
      <c r="D5" s="53"/>
      <c r="E5" s="53"/>
      <c r="F5" s="53"/>
      <c r="G5" s="53"/>
      <c r="H5" s="53"/>
    </row>
    <row r="6" spans="1:8" x14ac:dyDescent="0.2">
      <c r="A6" s="290" t="s">
        <v>20</v>
      </c>
      <c r="B6" s="53"/>
      <c r="C6" s="53"/>
      <c r="D6" s="53"/>
      <c r="E6" s="53"/>
      <c r="F6" s="53"/>
      <c r="G6" s="53"/>
      <c r="H6" s="53"/>
    </row>
    <row r="7" spans="1:8" x14ac:dyDescent="0.2">
      <c r="A7" s="290" t="s">
        <v>341</v>
      </c>
      <c r="B7" s="53"/>
      <c r="C7" s="53"/>
      <c r="D7" s="53"/>
      <c r="E7" s="53"/>
      <c r="F7" s="53"/>
      <c r="G7" s="53"/>
      <c r="H7" s="53"/>
    </row>
    <row r="8" spans="1:8" x14ac:dyDescent="0.2">
      <c r="A8" s="290" t="s">
        <v>266</v>
      </c>
      <c r="B8" s="53"/>
      <c r="C8" s="53"/>
      <c r="D8" s="53"/>
      <c r="E8" s="53"/>
      <c r="F8" s="53"/>
      <c r="G8" s="53"/>
      <c r="H8" s="53"/>
    </row>
    <row r="9" spans="1:8" x14ac:dyDescent="0.2">
      <c r="A9" s="290" t="s">
        <v>415</v>
      </c>
      <c r="B9" s="53"/>
      <c r="C9" s="53"/>
      <c r="D9" s="53"/>
      <c r="E9" s="53"/>
      <c r="F9" s="53"/>
      <c r="G9" s="53"/>
      <c r="H9" s="53"/>
    </row>
    <row r="10" spans="1:8" x14ac:dyDescent="0.2">
      <c r="A10" s="290" t="s">
        <v>335</v>
      </c>
      <c r="B10" s="53"/>
      <c r="C10" s="53"/>
      <c r="D10" s="53"/>
      <c r="E10" s="53"/>
      <c r="F10" s="53"/>
      <c r="G10" s="53"/>
      <c r="H10" s="53"/>
    </row>
    <row r="11" spans="1:8" ht="14.45" customHeight="1" x14ac:dyDescent="0.2">
      <c r="A11" s="53"/>
      <c r="B11" s="53"/>
      <c r="C11" s="53"/>
      <c r="D11" s="53"/>
      <c r="E11" s="53"/>
      <c r="F11" s="53"/>
      <c r="G11" s="53"/>
      <c r="H11" s="53"/>
    </row>
    <row r="12" spans="1:8" x14ac:dyDescent="0.2">
      <c r="A12" s="427" t="s">
        <v>270</v>
      </c>
      <c r="B12" s="53"/>
      <c r="C12" s="53"/>
      <c r="D12" s="53"/>
      <c r="E12" s="53"/>
      <c r="F12" s="53"/>
      <c r="G12" s="53"/>
      <c r="H12" s="53"/>
    </row>
    <row r="13" spans="1:8" x14ac:dyDescent="0.2">
      <c r="A13" s="290" t="s">
        <v>341</v>
      </c>
      <c r="B13" s="53"/>
      <c r="C13" s="53"/>
      <c r="D13" s="53"/>
      <c r="E13" s="53"/>
      <c r="F13" s="53"/>
      <c r="G13" s="53"/>
      <c r="H13" s="53"/>
    </row>
    <row r="14" spans="1:8" x14ac:dyDescent="0.2">
      <c r="A14" s="290" t="s">
        <v>266</v>
      </c>
      <c r="B14" s="53"/>
      <c r="C14" s="53"/>
      <c r="D14" s="53"/>
      <c r="E14" s="53"/>
      <c r="F14" s="53"/>
      <c r="G14" s="53"/>
      <c r="H14" s="53"/>
    </row>
    <row r="15" spans="1:8" x14ac:dyDescent="0.2">
      <c r="A15" s="290" t="s">
        <v>415</v>
      </c>
      <c r="B15" s="53"/>
      <c r="C15" s="53"/>
      <c r="D15" s="53"/>
      <c r="E15" s="53"/>
      <c r="F15" s="53"/>
      <c r="G15" s="53"/>
      <c r="H15" s="53"/>
    </row>
    <row r="16" spans="1:8" x14ac:dyDescent="0.2">
      <c r="A16" s="290" t="s">
        <v>335</v>
      </c>
      <c r="B16" s="53"/>
      <c r="C16" s="53"/>
      <c r="D16" s="53"/>
      <c r="E16" s="53"/>
      <c r="F16" s="53"/>
      <c r="G16" s="53"/>
      <c r="H16" s="53"/>
    </row>
    <row r="17" spans="1:8" x14ac:dyDescent="0.2">
      <c r="A17" s="290" t="s">
        <v>272</v>
      </c>
      <c r="B17" s="92"/>
      <c r="C17" s="92"/>
      <c r="D17" s="53"/>
      <c r="E17" s="53"/>
      <c r="F17" s="53"/>
      <c r="G17" s="53"/>
      <c r="H17" s="53"/>
    </row>
    <row r="18" spans="1:8" x14ac:dyDescent="0.2">
      <c r="A18" s="290" t="s">
        <v>267</v>
      </c>
      <c r="B18" s="92"/>
      <c r="C18" s="92"/>
      <c r="D18" s="53"/>
      <c r="E18" s="53"/>
      <c r="F18" s="53"/>
      <c r="G18" s="53"/>
      <c r="H18" s="53"/>
    </row>
    <row r="19" spans="1:8" x14ac:dyDescent="0.2">
      <c r="A19" s="290" t="s">
        <v>268</v>
      </c>
      <c r="B19" s="92"/>
      <c r="C19" s="92"/>
      <c r="D19" s="53"/>
      <c r="E19" s="53"/>
      <c r="F19" s="53"/>
      <c r="G19" s="53"/>
      <c r="H19" s="53"/>
    </row>
    <row r="20" spans="1:8" x14ac:dyDescent="0.2">
      <c r="A20" s="290" t="s">
        <v>211</v>
      </c>
      <c r="B20" s="92"/>
      <c r="C20" s="92"/>
      <c r="D20" s="53"/>
      <c r="E20" s="53"/>
      <c r="F20" s="53"/>
      <c r="G20" s="53"/>
      <c r="H20" s="53"/>
    </row>
    <row r="21" spans="1:8" ht="14.45" customHeight="1" x14ac:dyDescent="0.2">
      <c r="B21" s="53"/>
      <c r="C21" s="53"/>
      <c r="D21" s="53"/>
      <c r="E21" s="53"/>
      <c r="F21" s="53"/>
      <c r="G21" s="53"/>
      <c r="H21" s="53"/>
    </row>
    <row r="22" spans="1:8" x14ac:dyDescent="0.2">
      <c r="A22" s="427" t="s">
        <v>271</v>
      </c>
      <c r="B22" s="53"/>
      <c r="C22" s="53"/>
      <c r="D22" s="53"/>
      <c r="E22" s="53"/>
      <c r="F22" s="53"/>
      <c r="G22" s="53"/>
      <c r="H22" s="53"/>
    </row>
    <row r="23" spans="1:8" x14ac:dyDescent="0.2">
      <c r="A23" s="290" t="s">
        <v>273</v>
      </c>
      <c r="B23" s="53"/>
      <c r="C23" s="53"/>
      <c r="D23" s="53"/>
      <c r="E23" s="53"/>
      <c r="F23" s="53"/>
      <c r="G23" s="53"/>
      <c r="H23" s="53"/>
    </row>
    <row r="24" spans="1:8" x14ac:dyDescent="0.2">
      <c r="A24" s="290" t="s">
        <v>274</v>
      </c>
      <c r="B24" s="53"/>
      <c r="C24" s="53"/>
      <c r="D24" s="53"/>
      <c r="E24" s="53"/>
      <c r="F24" s="53"/>
      <c r="G24" s="53"/>
      <c r="H24" s="53"/>
    </row>
    <row r="25" spans="1:8" x14ac:dyDescent="0.2">
      <c r="A25" s="290" t="s">
        <v>275</v>
      </c>
      <c r="B25" s="53"/>
      <c r="C25" s="53"/>
      <c r="D25" s="53"/>
      <c r="E25" s="53"/>
      <c r="F25" s="53"/>
      <c r="G25" s="53"/>
      <c r="H25" s="53"/>
    </row>
    <row r="26" spans="1:8" x14ac:dyDescent="0.2">
      <c r="A26" s="290" t="s">
        <v>276</v>
      </c>
      <c r="B26" s="53"/>
      <c r="C26" s="53"/>
      <c r="D26" s="53"/>
      <c r="E26" s="53"/>
      <c r="F26" s="53"/>
      <c r="G26" s="53"/>
      <c r="H26" s="53"/>
    </row>
    <row r="27" spans="1:8" x14ac:dyDescent="0.2">
      <c r="A27" s="290" t="s">
        <v>281</v>
      </c>
      <c r="B27" s="53"/>
      <c r="C27" s="53"/>
      <c r="D27" s="53"/>
      <c r="E27" s="53"/>
      <c r="F27" s="53"/>
      <c r="G27" s="53"/>
      <c r="H27" s="53"/>
    </row>
    <row r="28" spans="1:8" x14ac:dyDescent="0.2">
      <c r="A28" s="290" t="s">
        <v>282</v>
      </c>
      <c r="B28" s="53"/>
      <c r="C28" s="53"/>
      <c r="D28" s="53"/>
      <c r="E28" s="53"/>
      <c r="F28" s="53"/>
      <c r="G28" s="53"/>
      <c r="H28" s="53"/>
    </row>
    <row r="29" spans="1:8" ht="14.45" customHeight="1" x14ac:dyDescent="0.2">
      <c r="A29" s="92"/>
      <c r="B29" s="53"/>
      <c r="C29" s="53"/>
      <c r="D29" s="53"/>
      <c r="E29" s="53"/>
      <c r="F29" s="53"/>
      <c r="G29" s="53"/>
      <c r="H29" s="53"/>
    </row>
    <row r="30" spans="1:8" x14ac:dyDescent="0.2">
      <c r="A30" s="427" t="s">
        <v>103</v>
      </c>
      <c r="B30" s="53"/>
      <c r="C30" s="53"/>
      <c r="D30" s="53"/>
      <c r="E30" s="53"/>
      <c r="F30" s="53"/>
      <c r="G30" s="53"/>
      <c r="H30" s="53"/>
    </row>
    <row r="31" spans="1:8" x14ac:dyDescent="0.2">
      <c r="A31" s="290" t="s">
        <v>285</v>
      </c>
      <c r="B31" s="93"/>
      <c r="C31" s="93"/>
      <c r="D31" s="93"/>
      <c r="E31" s="53"/>
      <c r="F31" s="53"/>
      <c r="G31" s="53"/>
      <c r="H31" s="53"/>
    </row>
    <row r="32" spans="1:8" x14ac:dyDescent="0.2">
      <c r="A32" s="290" t="s">
        <v>286</v>
      </c>
      <c r="B32" s="93"/>
      <c r="C32" s="93"/>
      <c r="D32" s="93"/>
      <c r="E32" s="53"/>
      <c r="F32" s="53"/>
      <c r="G32" s="53"/>
      <c r="H32" s="53"/>
    </row>
    <row r="33" spans="1:8" x14ac:dyDescent="0.2">
      <c r="A33" s="290" t="s">
        <v>339</v>
      </c>
      <c r="B33" s="53"/>
      <c r="C33" s="53"/>
      <c r="D33" s="53"/>
      <c r="E33" s="53"/>
      <c r="F33" s="53"/>
      <c r="G33" s="53"/>
      <c r="H33" s="53"/>
    </row>
    <row r="34" spans="1:8" x14ac:dyDescent="0.2">
      <c r="A34" s="290" t="s">
        <v>287</v>
      </c>
      <c r="B34" s="53"/>
      <c r="C34" s="53"/>
      <c r="D34" s="53"/>
      <c r="E34" s="53"/>
      <c r="F34" s="53"/>
      <c r="G34" s="53"/>
      <c r="H34" s="53"/>
    </row>
    <row r="35" spans="1:8" x14ac:dyDescent="0.2">
      <c r="A35" s="290" t="s">
        <v>288</v>
      </c>
      <c r="B35" s="53"/>
      <c r="C35" s="53"/>
      <c r="D35" s="53"/>
      <c r="E35" s="53"/>
      <c r="F35" s="53"/>
      <c r="G35" s="53"/>
      <c r="H35" s="53"/>
    </row>
    <row r="36" spans="1:8" x14ac:dyDescent="0.2">
      <c r="A36" s="290" t="s">
        <v>289</v>
      </c>
      <c r="B36" s="53"/>
      <c r="C36" s="53"/>
      <c r="D36" s="53"/>
      <c r="E36" s="53"/>
      <c r="F36" s="53"/>
      <c r="G36" s="53"/>
      <c r="H36" s="53"/>
    </row>
    <row r="37" spans="1:8" x14ac:dyDescent="0.2">
      <c r="A37" s="290" t="s">
        <v>290</v>
      </c>
      <c r="B37" s="53"/>
      <c r="C37" s="53"/>
      <c r="D37" s="53"/>
      <c r="E37" s="53"/>
      <c r="F37" s="53"/>
      <c r="G37" s="53"/>
      <c r="H37" s="53"/>
    </row>
    <row r="38" spans="1:8" x14ac:dyDescent="0.2">
      <c r="A38" s="290" t="s">
        <v>328</v>
      </c>
      <c r="B38" s="53"/>
      <c r="C38" s="53"/>
      <c r="D38" s="53"/>
      <c r="E38" s="53"/>
      <c r="F38" s="53"/>
      <c r="G38" s="53"/>
      <c r="H38" s="53"/>
    </row>
    <row r="39" spans="1:8" x14ac:dyDescent="0.2">
      <c r="A39" s="290" t="s">
        <v>329</v>
      </c>
      <c r="B39" s="53"/>
      <c r="C39" s="53"/>
      <c r="D39" s="53"/>
      <c r="E39" s="53"/>
      <c r="F39" s="53"/>
      <c r="G39" s="53"/>
      <c r="H39" s="53"/>
    </row>
    <row r="40" spans="1:8" x14ac:dyDescent="0.2">
      <c r="A40" s="290" t="s">
        <v>291</v>
      </c>
      <c r="B40" s="53"/>
      <c r="C40" s="53"/>
      <c r="D40" s="53"/>
      <c r="E40" s="53"/>
      <c r="F40" s="53"/>
      <c r="G40" s="53"/>
      <c r="H40" s="53"/>
    </row>
    <row r="41" spans="1:8" ht="14.45" customHeight="1" x14ac:dyDescent="0.2">
      <c r="A41" s="92"/>
      <c r="B41" s="53"/>
      <c r="C41" s="53"/>
      <c r="D41" s="53"/>
      <c r="E41" s="53"/>
      <c r="F41" s="53"/>
      <c r="G41" s="53"/>
      <c r="H41" s="53"/>
    </row>
    <row r="42" spans="1:8" x14ac:dyDescent="0.2">
      <c r="A42" s="427" t="s">
        <v>283</v>
      </c>
      <c r="B42" s="53"/>
      <c r="C42" s="53"/>
      <c r="D42" s="53"/>
      <c r="E42" s="53"/>
      <c r="F42" s="53"/>
      <c r="G42" s="53"/>
      <c r="H42" s="53"/>
    </row>
    <row r="43" spans="1:8" x14ac:dyDescent="0.2">
      <c r="A43" s="290" t="s">
        <v>308</v>
      </c>
      <c r="B43" s="53"/>
      <c r="C43" s="53"/>
      <c r="D43" s="53"/>
      <c r="E43" s="53"/>
      <c r="F43" s="53"/>
      <c r="G43" s="53"/>
      <c r="H43" s="53"/>
    </row>
    <row r="44" spans="1:8" x14ac:dyDescent="0.2">
      <c r="A44" s="290" t="s">
        <v>284</v>
      </c>
      <c r="B44" s="53"/>
      <c r="C44" s="53"/>
      <c r="D44" s="53"/>
      <c r="E44" s="53"/>
      <c r="F44" s="53"/>
      <c r="G44" s="53"/>
      <c r="H44" s="53"/>
    </row>
    <row r="45" spans="1:8" x14ac:dyDescent="0.2">
      <c r="A45" s="290" t="s">
        <v>309</v>
      </c>
      <c r="B45" s="53"/>
      <c r="C45" s="53"/>
      <c r="D45" s="53"/>
      <c r="E45" s="53"/>
      <c r="F45" s="53"/>
      <c r="G45" s="53"/>
      <c r="H45" s="53"/>
    </row>
    <row r="46" spans="1:8" x14ac:dyDescent="0.2">
      <c r="A46" s="290" t="s">
        <v>310</v>
      </c>
      <c r="B46" s="53"/>
      <c r="C46" s="53"/>
      <c r="D46" s="53"/>
      <c r="E46" s="53"/>
      <c r="F46" s="53"/>
      <c r="G46" s="53"/>
      <c r="H46" s="53"/>
    </row>
    <row r="47" spans="1:8" x14ac:dyDescent="0.2">
      <c r="A47" s="290" t="s">
        <v>123</v>
      </c>
      <c r="B47" s="53"/>
      <c r="C47" s="53"/>
      <c r="D47" s="53"/>
      <c r="E47" s="53"/>
      <c r="F47" s="53"/>
      <c r="G47" s="53"/>
      <c r="H47" s="53"/>
    </row>
    <row r="48" spans="1:8" ht="14.45" customHeight="1" x14ac:dyDescent="0.2">
      <c r="A48" s="53"/>
      <c r="B48" s="53"/>
      <c r="C48" s="53"/>
      <c r="D48" s="53"/>
      <c r="E48" s="53"/>
      <c r="F48" s="53"/>
      <c r="G48" s="53"/>
      <c r="H48" s="53"/>
    </row>
    <row r="49" spans="1:8" x14ac:dyDescent="0.2">
      <c r="A49" s="427" t="s">
        <v>269</v>
      </c>
      <c r="B49" s="53"/>
      <c r="C49" s="53"/>
      <c r="D49" s="53"/>
      <c r="E49" s="53"/>
      <c r="F49" s="53"/>
      <c r="G49" s="53"/>
      <c r="H49" s="53"/>
    </row>
    <row r="50" spans="1:8" x14ac:dyDescent="0.2">
      <c r="A50" s="290" t="s">
        <v>277</v>
      </c>
      <c r="B50" s="53"/>
      <c r="C50" s="53"/>
      <c r="D50" s="53"/>
      <c r="E50" s="53"/>
      <c r="F50" s="53"/>
      <c r="G50" s="53"/>
      <c r="H50" s="53"/>
    </row>
    <row r="51" spans="1:8" x14ac:dyDescent="0.2">
      <c r="A51" s="290" t="s">
        <v>278</v>
      </c>
      <c r="B51" s="53"/>
      <c r="C51" s="53"/>
      <c r="D51" s="53"/>
      <c r="E51" s="53"/>
      <c r="F51" s="53"/>
      <c r="G51" s="53"/>
      <c r="H51" s="53"/>
    </row>
    <row r="52" spans="1:8" x14ac:dyDescent="0.2">
      <c r="A52" s="290" t="s">
        <v>279</v>
      </c>
      <c r="B52" s="53"/>
      <c r="C52" s="53"/>
      <c r="D52" s="53"/>
      <c r="E52" s="53"/>
      <c r="F52" s="53"/>
      <c r="G52" s="53"/>
      <c r="H52" s="53"/>
    </row>
    <row r="53" spans="1:8" x14ac:dyDescent="0.2">
      <c r="A53" s="290" t="s">
        <v>280</v>
      </c>
      <c r="B53" s="53"/>
      <c r="C53" s="53"/>
      <c r="D53" s="53"/>
      <c r="E53" s="53"/>
      <c r="F53" s="53"/>
      <c r="G53" s="53"/>
      <c r="H53" s="53"/>
    </row>
    <row r="54" spans="1:8" ht="14.45" customHeight="1" x14ac:dyDescent="0.2">
      <c r="A54" s="53"/>
      <c r="B54" s="53"/>
      <c r="C54" s="53"/>
      <c r="D54" s="53"/>
      <c r="E54" s="53"/>
      <c r="F54" s="53"/>
      <c r="G54" s="53"/>
      <c r="H54" s="53"/>
    </row>
    <row r="55" spans="1:8" ht="15" x14ac:dyDescent="0.25">
      <c r="A55" s="432"/>
      <c r="B55" s="53"/>
      <c r="C55" s="53"/>
      <c r="D55" s="53"/>
      <c r="E55" s="53"/>
      <c r="F55" s="53"/>
      <c r="G55" s="53"/>
      <c r="H55" s="53"/>
    </row>
    <row r="56" spans="1:8" x14ac:dyDescent="0.2">
      <c r="A56" s="433"/>
      <c r="B56" s="53"/>
      <c r="C56" s="53"/>
      <c r="D56" s="53"/>
      <c r="E56" s="53"/>
      <c r="F56" s="53"/>
      <c r="G56" s="53"/>
      <c r="H56" s="53"/>
    </row>
    <row r="57" spans="1:8" x14ac:dyDescent="0.2">
      <c r="A57" s="290"/>
      <c r="B57" s="53"/>
      <c r="C57" s="53"/>
      <c r="D57" s="53"/>
      <c r="E57" s="53"/>
      <c r="F57" s="53"/>
      <c r="G57" s="53"/>
      <c r="H57" s="53"/>
    </row>
    <row r="58" spans="1:8" x14ac:dyDescent="0.2">
      <c r="A58" s="290"/>
      <c r="B58" s="53"/>
      <c r="C58" s="53"/>
      <c r="D58" s="53"/>
      <c r="E58" s="53"/>
      <c r="F58" s="53"/>
      <c r="G58" s="53"/>
      <c r="H58" s="53"/>
    </row>
    <row r="59" spans="1:8" x14ac:dyDescent="0.2">
      <c r="A59" s="290"/>
      <c r="B59" s="53"/>
      <c r="C59" s="53"/>
      <c r="D59" s="53"/>
      <c r="E59" s="53"/>
      <c r="F59" s="53"/>
      <c r="G59" s="53"/>
      <c r="H59" s="53"/>
    </row>
    <row r="60" spans="1:8" x14ac:dyDescent="0.2">
      <c r="A60" s="53"/>
      <c r="B60" s="53"/>
      <c r="C60" s="53"/>
      <c r="D60" s="53"/>
      <c r="E60" s="53"/>
      <c r="F60" s="53"/>
      <c r="G60" s="53"/>
      <c r="H60" s="53"/>
    </row>
    <row r="61" spans="1:8" x14ac:dyDescent="0.2">
      <c r="A61" s="55"/>
      <c r="B61" s="55"/>
      <c r="C61" s="53"/>
      <c r="D61" s="53"/>
      <c r="E61" s="53"/>
      <c r="F61" s="53"/>
      <c r="G61" s="53"/>
      <c r="H61" s="53"/>
    </row>
    <row r="62" spans="1:8" x14ac:dyDescent="0.2">
      <c r="A62" s="53"/>
      <c r="B62" s="53"/>
      <c r="C62" s="53"/>
      <c r="D62" s="53"/>
      <c r="E62" s="53"/>
      <c r="F62" s="53"/>
      <c r="G62" s="53"/>
      <c r="H62" s="53"/>
    </row>
    <row r="63" spans="1:8" x14ac:dyDescent="0.2">
      <c r="A63" s="53"/>
      <c r="B63" s="53"/>
      <c r="C63" s="53"/>
      <c r="D63" s="53"/>
      <c r="E63" s="53"/>
      <c r="F63" s="53"/>
      <c r="G63" s="53"/>
      <c r="H63" s="53"/>
    </row>
    <row r="64" spans="1:8" x14ac:dyDescent="0.2">
      <c r="A64" s="53"/>
      <c r="B64" s="53"/>
      <c r="C64" s="53"/>
      <c r="D64" s="53"/>
      <c r="E64" s="53"/>
      <c r="F64" s="53"/>
      <c r="G64" s="53"/>
      <c r="H64" s="53"/>
    </row>
    <row r="65" spans="1:8" x14ac:dyDescent="0.2">
      <c r="A65" s="53"/>
      <c r="B65" s="53"/>
      <c r="C65" s="53"/>
      <c r="D65" s="53"/>
      <c r="E65" s="53"/>
      <c r="F65" s="53"/>
      <c r="G65" s="53"/>
      <c r="H65" s="53"/>
    </row>
    <row r="66" spans="1:8" x14ac:dyDescent="0.2">
      <c r="A66" s="53"/>
      <c r="B66" s="53"/>
      <c r="C66" s="53"/>
      <c r="D66" s="53"/>
      <c r="E66" s="53"/>
      <c r="F66" s="53"/>
      <c r="G66" s="53"/>
      <c r="H66" s="53"/>
    </row>
    <row r="67" spans="1:8" x14ac:dyDescent="0.2">
      <c r="A67" s="53"/>
      <c r="B67" s="53"/>
      <c r="C67" s="53"/>
      <c r="D67" s="53"/>
      <c r="E67" s="53"/>
      <c r="F67" s="53"/>
      <c r="G67" s="53"/>
      <c r="H67" s="53"/>
    </row>
    <row r="68" spans="1:8" x14ac:dyDescent="0.2">
      <c r="A68" s="53"/>
      <c r="B68" s="53"/>
      <c r="C68" s="53"/>
      <c r="D68" s="53"/>
      <c r="E68" s="53"/>
      <c r="F68" s="53"/>
      <c r="G68" s="53"/>
      <c r="H68" s="53"/>
    </row>
    <row r="69" spans="1:8" x14ac:dyDescent="0.2">
      <c r="A69" s="53"/>
      <c r="B69" s="53"/>
      <c r="C69" s="53"/>
      <c r="D69" s="53"/>
      <c r="E69" s="53"/>
      <c r="F69" s="53"/>
      <c r="G69" s="53"/>
      <c r="H69" s="53"/>
    </row>
    <row r="70" spans="1:8" x14ac:dyDescent="0.2">
      <c r="A70" s="53"/>
      <c r="B70" s="53"/>
      <c r="C70" s="53"/>
      <c r="D70" s="53"/>
      <c r="E70" s="53"/>
      <c r="F70" s="53"/>
      <c r="G70" s="53"/>
      <c r="H70" s="53"/>
    </row>
    <row r="71" spans="1:8" x14ac:dyDescent="0.2">
      <c r="A71" s="53"/>
      <c r="B71" s="53"/>
      <c r="C71" s="53"/>
      <c r="D71" s="53"/>
      <c r="E71" s="53"/>
      <c r="F71" s="53"/>
      <c r="G71" s="53"/>
      <c r="H71" s="53"/>
    </row>
    <row r="72" spans="1:8" x14ac:dyDescent="0.2">
      <c r="A72" s="53"/>
      <c r="B72" s="53"/>
      <c r="C72" s="53"/>
      <c r="D72" s="53"/>
      <c r="E72" s="53"/>
      <c r="F72" s="53"/>
      <c r="G72" s="53"/>
      <c r="H72" s="53"/>
    </row>
    <row r="73" spans="1:8" x14ac:dyDescent="0.2">
      <c r="A73" s="53"/>
      <c r="B73" s="53"/>
      <c r="C73" s="53"/>
      <c r="D73" s="53"/>
      <c r="E73" s="53"/>
      <c r="F73" s="53"/>
      <c r="G73" s="53"/>
      <c r="H73" s="53"/>
    </row>
    <row r="74" spans="1:8" x14ac:dyDescent="0.2">
      <c r="A74" s="53"/>
      <c r="B74" s="53"/>
      <c r="C74" s="53"/>
      <c r="D74" s="53"/>
      <c r="E74" s="53"/>
      <c r="F74" s="53"/>
      <c r="G74" s="53"/>
      <c r="H74" s="53"/>
    </row>
    <row r="75" spans="1:8" x14ac:dyDescent="0.2">
      <c r="A75" s="53"/>
      <c r="B75" s="53"/>
      <c r="C75" s="53"/>
      <c r="D75" s="53"/>
      <c r="E75" s="53"/>
      <c r="F75" s="53"/>
      <c r="G75" s="53"/>
      <c r="H75" s="53"/>
    </row>
    <row r="76" spans="1:8" x14ac:dyDescent="0.2">
      <c r="A76" s="53"/>
      <c r="B76" s="53"/>
      <c r="C76" s="53"/>
      <c r="D76" s="53"/>
      <c r="E76" s="53"/>
      <c r="F76" s="53"/>
      <c r="G76" s="53"/>
      <c r="H76" s="53"/>
    </row>
    <row r="77" spans="1:8" x14ac:dyDescent="0.2">
      <c r="A77" s="53"/>
      <c r="B77" s="53"/>
      <c r="C77" s="53"/>
      <c r="D77" s="53"/>
      <c r="E77" s="53"/>
      <c r="F77" s="53"/>
      <c r="G77" s="53"/>
      <c r="H77" s="53"/>
    </row>
    <row r="78" spans="1:8" x14ac:dyDescent="0.2">
      <c r="A78" s="53"/>
      <c r="B78" s="53"/>
      <c r="C78" s="53"/>
      <c r="D78" s="53"/>
      <c r="E78" s="53"/>
      <c r="F78" s="53"/>
      <c r="G78" s="53"/>
      <c r="H78" s="53"/>
    </row>
    <row r="79" spans="1:8" x14ac:dyDescent="0.2">
      <c r="A79" s="53"/>
      <c r="B79" s="53"/>
      <c r="C79" s="53"/>
      <c r="D79" s="53"/>
      <c r="E79" s="53"/>
      <c r="F79" s="53"/>
      <c r="G79" s="53"/>
      <c r="H79" s="53"/>
    </row>
    <row r="80" spans="1:8" x14ac:dyDescent="0.2">
      <c r="A80" s="53"/>
      <c r="B80" s="53"/>
      <c r="C80" s="53"/>
      <c r="D80" s="53"/>
      <c r="E80" s="53"/>
      <c r="F80" s="53"/>
      <c r="G80" s="53"/>
      <c r="H80" s="53"/>
    </row>
    <row r="81" spans="1:8" x14ac:dyDescent="0.2">
      <c r="A81" s="53"/>
      <c r="B81" s="53"/>
      <c r="C81" s="53"/>
      <c r="D81" s="53"/>
      <c r="E81" s="53"/>
      <c r="F81" s="53"/>
      <c r="G81" s="53"/>
      <c r="H81" s="53"/>
    </row>
    <row r="82" spans="1:8" x14ac:dyDescent="0.2">
      <c r="A82" s="53"/>
      <c r="B82" s="53"/>
      <c r="C82" s="53"/>
      <c r="D82" s="53"/>
      <c r="E82" s="53"/>
      <c r="F82" s="53"/>
      <c r="G82" s="53"/>
      <c r="H82" s="53"/>
    </row>
    <row r="83" spans="1:8" x14ac:dyDescent="0.2">
      <c r="A83" s="53"/>
      <c r="B83" s="53"/>
      <c r="C83" s="53"/>
      <c r="D83" s="53"/>
      <c r="E83" s="53"/>
      <c r="F83" s="53"/>
      <c r="G83" s="53"/>
      <c r="H83" s="53"/>
    </row>
    <row r="84" spans="1:8" x14ac:dyDescent="0.2">
      <c r="A84" s="53"/>
      <c r="B84" s="53"/>
      <c r="C84" s="53"/>
      <c r="D84" s="53"/>
      <c r="E84" s="53"/>
      <c r="F84" s="53"/>
      <c r="G84" s="53"/>
      <c r="H84" s="53"/>
    </row>
    <row r="85" spans="1:8" x14ac:dyDescent="0.2">
      <c r="A85" s="53"/>
      <c r="B85" s="53"/>
      <c r="C85" s="53"/>
      <c r="D85" s="53"/>
      <c r="E85" s="53"/>
      <c r="F85" s="53"/>
      <c r="G85" s="53"/>
      <c r="H85" s="53"/>
    </row>
    <row r="86" spans="1:8" x14ac:dyDescent="0.2">
      <c r="A86" s="53"/>
      <c r="B86" s="53"/>
      <c r="C86" s="53"/>
      <c r="D86" s="53"/>
      <c r="E86" s="53"/>
      <c r="F86" s="53"/>
      <c r="G86" s="53"/>
      <c r="H86" s="53"/>
    </row>
    <row r="87" spans="1:8" x14ac:dyDescent="0.2">
      <c r="A87" s="53"/>
      <c r="B87" s="53"/>
      <c r="C87" s="53"/>
      <c r="D87" s="53"/>
      <c r="E87" s="53"/>
      <c r="F87" s="53"/>
      <c r="G87" s="53"/>
      <c r="H87" s="53"/>
    </row>
    <row r="88" spans="1:8" x14ac:dyDescent="0.2">
      <c r="A88" s="53"/>
      <c r="B88" s="53"/>
      <c r="C88" s="53"/>
      <c r="D88" s="53"/>
      <c r="E88" s="53"/>
      <c r="F88" s="53"/>
      <c r="G88" s="53"/>
      <c r="H88" s="53"/>
    </row>
    <row r="89" spans="1:8" x14ac:dyDescent="0.2">
      <c r="A89" s="53"/>
      <c r="B89" s="53"/>
      <c r="C89" s="53"/>
      <c r="D89" s="53"/>
      <c r="E89" s="53"/>
      <c r="F89" s="53"/>
      <c r="G89" s="53"/>
      <c r="H89" s="53"/>
    </row>
    <row r="90" spans="1:8" x14ac:dyDescent="0.2">
      <c r="A90" s="53"/>
      <c r="B90" s="53"/>
      <c r="C90" s="53"/>
      <c r="D90" s="53"/>
      <c r="E90" s="53"/>
      <c r="F90" s="53"/>
      <c r="G90" s="53"/>
      <c r="H90" s="53"/>
    </row>
    <row r="91" spans="1:8" x14ac:dyDescent="0.2">
      <c r="A91" s="53"/>
      <c r="B91" s="53"/>
      <c r="C91" s="53"/>
      <c r="D91" s="53"/>
      <c r="E91" s="53"/>
      <c r="F91" s="53"/>
      <c r="G91" s="53"/>
      <c r="H91" s="53"/>
    </row>
    <row r="92" spans="1:8" x14ac:dyDescent="0.2">
      <c r="A92" s="53"/>
      <c r="B92" s="53"/>
      <c r="C92" s="53"/>
      <c r="D92" s="53"/>
      <c r="E92" s="53"/>
      <c r="F92" s="53"/>
      <c r="G92" s="53"/>
      <c r="H92" s="53"/>
    </row>
    <row r="93" spans="1:8" x14ac:dyDescent="0.2">
      <c r="A93" s="53"/>
      <c r="B93" s="53"/>
      <c r="C93" s="53"/>
      <c r="D93" s="53"/>
      <c r="E93" s="53"/>
      <c r="F93" s="53"/>
      <c r="G93" s="53"/>
      <c r="H93" s="53"/>
    </row>
    <row r="94" spans="1:8" x14ac:dyDescent="0.2">
      <c r="A94" s="53"/>
      <c r="B94" s="53"/>
      <c r="C94" s="53"/>
      <c r="D94" s="53"/>
      <c r="E94" s="53"/>
      <c r="F94" s="53"/>
      <c r="G94" s="53"/>
      <c r="H94" s="53"/>
    </row>
    <row r="95" spans="1:8" x14ac:dyDescent="0.2">
      <c r="A95" s="53"/>
      <c r="B95" s="53"/>
      <c r="C95" s="53"/>
      <c r="D95" s="53"/>
      <c r="E95" s="53"/>
      <c r="F95" s="53"/>
      <c r="G95" s="53"/>
      <c r="H95" s="53"/>
    </row>
    <row r="96" spans="1:8" x14ac:dyDescent="0.2">
      <c r="A96" s="53"/>
      <c r="B96" s="53"/>
      <c r="C96" s="53"/>
      <c r="D96" s="53"/>
      <c r="E96" s="53"/>
      <c r="F96" s="53"/>
      <c r="G96" s="53"/>
      <c r="H96" s="53"/>
    </row>
    <row r="97" spans="1:8" x14ac:dyDescent="0.2">
      <c r="A97" s="53"/>
      <c r="B97" s="53"/>
      <c r="C97" s="53"/>
      <c r="D97" s="53"/>
      <c r="E97" s="53"/>
      <c r="F97" s="53"/>
      <c r="G97" s="53"/>
      <c r="H97" s="53"/>
    </row>
    <row r="98" spans="1:8" x14ac:dyDescent="0.2">
      <c r="A98" s="53"/>
      <c r="B98" s="53"/>
      <c r="C98" s="53"/>
      <c r="D98" s="53"/>
      <c r="E98" s="53"/>
      <c r="F98" s="53"/>
      <c r="G98" s="53"/>
      <c r="H98" s="53"/>
    </row>
    <row r="99" spans="1:8" x14ac:dyDescent="0.2">
      <c r="A99" s="53"/>
      <c r="B99" s="53"/>
      <c r="C99" s="53"/>
      <c r="D99" s="53"/>
      <c r="E99" s="53"/>
      <c r="F99" s="53"/>
      <c r="G99" s="53"/>
      <c r="H99" s="53"/>
    </row>
    <row r="100" spans="1:8" x14ac:dyDescent="0.2">
      <c r="A100" s="53"/>
      <c r="B100" s="53"/>
      <c r="C100" s="53"/>
      <c r="D100" s="53"/>
      <c r="E100" s="53"/>
      <c r="F100" s="53"/>
      <c r="G100" s="53"/>
      <c r="H100" s="53"/>
    </row>
    <row r="101" spans="1:8" x14ac:dyDescent="0.2">
      <c r="A101" s="53"/>
      <c r="B101" s="53"/>
      <c r="C101" s="53"/>
      <c r="D101" s="53"/>
      <c r="E101" s="53"/>
      <c r="F101" s="53"/>
      <c r="G101" s="53"/>
      <c r="H101" s="53"/>
    </row>
    <row r="102" spans="1:8" x14ac:dyDescent="0.2">
      <c r="A102" s="53"/>
      <c r="B102" s="53"/>
      <c r="C102" s="53"/>
      <c r="D102" s="53"/>
      <c r="E102" s="53"/>
      <c r="F102" s="53"/>
      <c r="G102" s="53"/>
      <c r="H102" s="53"/>
    </row>
    <row r="103" spans="1:8" x14ac:dyDescent="0.2">
      <c r="A103" s="53"/>
      <c r="B103" s="53"/>
      <c r="C103" s="53"/>
      <c r="D103" s="53"/>
      <c r="E103" s="53"/>
      <c r="F103" s="53"/>
      <c r="G103" s="53"/>
      <c r="H103" s="53"/>
    </row>
    <row r="104" spans="1:8" x14ac:dyDescent="0.2">
      <c r="A104" s="53"/>
      <c r="B104" s="53"/>
      <c r="C104" s="53"/>
      <c r="D104" s="53"/>
      <c r="E104" s="53"/>
      <c r="F104" s="53"/>
      <c r="G104" s="53"/>
      <c r="H104" s="53"/>
    </row>
    <row r="105" spans="1:8" x14ac:dyDescent="0.2">
      <c r="A105" s="53"/>
      <c r="B105" s="53"/>
      <c r="C105" s="53"/>
      <c r="D105" s="53"/>
      <c r="E105" s="53"/>
      <c r="F105" s="53"/>
      <c r="G105" s="53"/>
      <c r="H105" s="53"/>
    </row>
    <row r="106" spans="1:8" x14ac:dyDescent="0.2">
      <c r="A106" s="53"/>
      <c r="B106" s="53"/>
      <c r="C106" s="53"/>
      <c r="D106" s="53"/>
      <c r="E106" s="53"/>
      <c r="F106" s="53"/>
      <c r="G106" s="53"/>
      <c r="H106" s="53"/>
    </row>
    <row r="107" spans="1:8" x14ac:dyDescent="0.2">
      <c r="A107" s="53"/>
      <c r="B107" s="53"/>
      <c r="C107" s="53"/>
      <c r="D107" s="53"/>
      <c r="E107" s="53"/>
      <c r="F107" s="53"/>
      <c r="G107" s="53"/>
      <c r="H107" s="53"/>
    </row>
    <row r="108" spans="1:8" x14ac:dyDescent="0.2">
      <c r="A108" s="53"/>
      <c r="B108" s="53"/>
      <c r="C108" s="53"/>
      <c r="D108" s="53"/>
      <c r="E108" s="53"/>
      <c r="F108" s="53"/>
      <c r="G108" s="53"/>
      <c r="H108" s="53"/>
    </row>
    <row r="109" spans="1:8" x14ac:dyDescent="0.2">
      <c r="A109" s="53"/>
      <c r="B109" s="53"/>
      <c r="C109" s="53"/>
      <c r="D109" s="53"/>
      <c r="E109" s="53"/>
      <c r="F109" s="53"/>
      <c r="G109" s="53"/>
      <c r="H109" s="53"/>
    </row>
    <row r="110" spans="1:8" x14ac:dyDescent="0.2">
      <c r="A110" s="53"/>
      <c r="B110" s="53"/>
      <c r="C110" s="53"/>
      <c r="D110" s="53"/>
      <c r="E110" s="53"/>
      <c r="F110" s="53"/>
      <c r="G110" s="53"/>
      <c r="H110" s="53"/>
    </row>
    <row r="111" spans="1:8" x14ac:dyDescent="0.2">
      <c r="A111" s="53"/>
      <c r="B111" s="53"/>
      <c r="C111" s="53"/>
      <c r="D111" s="53"/>
      <c r="E111" s="53"/>
      <c r="F111" s="53"/>
      <c r="G111" s="53"/>
      <c r="H111" s="53"/>
    </row>
    <row r="112" spans="1:8" x14ac:dyDescent="0.2">
      <c r="A112" s="53"/>
      <c r="B112" s="53"/>
      <c r="C112" s="53"/>
      <c r="D112" s="53"/>
      <c r="E112" s="53"/>
      <c r="F112" s="53"/>
      <c r="G112" s="53"/>
      <c r="H112" s="53"/>
    </row>
    <row r="113" spans="1:8" x14ac:dyDescent="0.2">
      <c r="A113" s="53"/>
      <c r="B113" s="53"/>
      <c r="C113" s="53"/>
      <c r="D113" s="53"/>
      <c r="E113" s="53"/>
      <c r="F113" s="53"/>
      <c r="G113" s="53"/>
      <c r="H113" s="53"/>
    </row>
    <row r="114" spans="1:8" x14ac:dyDescent="0.2">
      <c r="A114" s="53"/>
      <c r="B114" s="53"/>
      <c r="C114" s="53"/>
      <c r="D114" s="53"/>
      <c r="E114" s="53"/>
      <c r="F114" s="53"/>
      <c r="G114" s="53"/>
      <c r="H114" s="53"/>
    </row>
    <row r="115" spans="1:8" x14ac:dyDescent="0.2">
      <c r="A115" s="53"/>
      <c r="B115" s="53"/>
      <c r="C115" s="53"/>
      <c r="D115" s="53"/>
      <c r="E115" s="53"/>
      <c r="F115" s="53"/>
      <c r="G115" s="53"/>
      <c r="H115" s="53"/>
    </row>
    <row r="116" spans="1:8" x14ac:dyDescent="0.2">
      <c r="A116" s="53"/>
      <c r="B116" s="53"/>
      <c r="C116" s="53"/>
      <c r="D116" s="53"/>
      <c r="E116" s="53"/>
      <c r="F116" s="53"/>
      <c r="G116" s="53"/>
      <c r="H116" s="53"/>
    </row>
    <row r="117" spans="1:8" x14ac:dyDescent="0.2">
      <c r="A117" s="53"/>
      <c r="B117" s="53"/>
      <c r="C117" s="53"/>
      <c r="D117" s="53"/>
      <c r="E117" s="53"/>
      <c r="F117" s="53"/>
      <c r="G117" s="53"/>
      <c r="H117" s="53"/>
    </row>
    <row r="118" spans="1:8" x14ac:dyDescent="0.2">
      <c r="A118" s="53"/>
      <c r="B118" s="53"/>
      <c r="C118" s="53"/>
      <c r="D118" s="53"/>
      <c r="E118" s="53"/>
      <c r="F118" s="53"/>
      <c r="G118" s="53"/>
      <c r="H118" s="53"/>
    </row>
    <row r="119" spans="1:8" x14ac:dyDescent="0.2">
      <c r="A119" s="53"/>
      <c r="B119" s="53"/>
      <c r="C119" s="53"/>
      <c r="D119" s="53"/>
      <c r="E119" s="53"/>
      <c r="F119" s="53"/>
      <c r="G119" s="53"/>
      <c r="H119" s="53"/>
    </row>
    <row r="120" spans="1:8" x14ac:dyDescent="0.2">
      <c r="A120" s="53"/>
      <c r="B120" s="53"/>
      <c r="C120" s="53"/>
      <c r="D120" s="53"/>
      <c r="E120" s="53"/>
      <c r="F120" s="53"/>
      <c r="G120" s="53"/>
      <c r="H120" s="53"/>
    </row>
    <row r="121" spans="1:8" x14ac:dyDescent="0.2">
      <c r="A121" s="53"/>
      <c r="B121" s="53"/>
      <c r="C121" s="53"/>
      <c r="D121" s="53"/>
      <c r="E121" s="53"/>
      <c r="F121" s="53"/>
      <c r="G121" s="53"/>
      <c r="H121" s="53"/>
    </row>
    <row r="122" spans="1:8" x14ac:dyDescent="0.2">
      <c r="A122" s="53"/>
      <c r="B122" s="53"/>
      <c r="C122" s="53"/>
      <c r="D122" s="53"/>
      <c r="E122" s="53"/>
      <c r="F122" s="53"/>
      <c r="G122" s="53"/>
      <c r="H122" s="53"/>
    </row>
    <row r="123" spans="1:8" x14ac:dyDescent="0.2">
      <c r="A123" s="53"/>
      <c r="B123" s="53"/>
      <c r="C123" s="53"/>
      <c r="D123" s="53"/>
      <c r="E123" s="53"/>
      <c r="F123" s="53"/>
      <c r="G123" s="53"/>
      <c r="H123" s="53"/>
    </row>
    <row r="124" spans="1:8" x14ac:dyDescent="0.2">
      <c r="A124" s="53"/>
      <c r="B124" s="53"/>
      <c r="C124" s="53"/>
      <c r="D124" s="53"/>
      <c r="E124" s="53"/>
      <c r="F124" s="53"/>
      <c r="G124" s="53"/>
      <c r="H124" s="53"/>
    </row>
    <row r="125" spans="1:8" x14ac:dyDescent="0.2">
      <c r="A125" s="53"/>
      <c r="B125" s="53"/>
      <c r="C125" s="53"/>
      <c r="D125" s="53"/>
      <c r="E125" s="53"/>
      <c r="F125" s="53"/>
      <c r="G125" s="53"/>
      <c r="H125" s="53"/>
    </row>
    <row r="126" spans="1:8" x14ac:dyDescent="0.2">
      <c r="A126" s="53"/>
      <c r="B126" s="53"/>
      <c r="C126" s="53"/>
      <c r="D126" s="53"/>
      <c r="E126" s="53"/>
      <c r="F126" s="53"/>
      <c r="G126" s="53"/>
      <c r="H126" s="53"/>
    </row>
    <row r="127" spans="1:8" x14ac:dyDescent="0.2">
      <c r="A127" s="53"/>
      <c r="B127" s="53"/>
      <c r="C127" s="53"/>
      <c r="D127" s="53"/>
      <c r="E127" s="53"/>
      <c r="F127" s="53"/>
      <c r="G127" s="53"/>
      <c r="H127" s="53"/>
    </row>
    <row r="128" spans="1:8" x14ac:dyDescent="0.2">
      <c r="A128" s="53"/>
      <c r="B128" s="53"/>
      <c r="C128" s="53"/>
      <c r="D128" s="53"/>
      <c r="E128" s="53"/>
      <c r="F128" s="53"/>
      <c r="G128" s="53"/>
      <c r="H128" s="53"/>
    </row>
    <row r="129" spans="1:8" x14ac:dyDescent="0.2">
      <c r="A129" s="53"/>
      <c r="B129" s="53"/>
      <c r="C129" s="53"/>
      <c r="D129" s="53"/>
      <c r="E129" s="53"/>
      <c r="F129" s="53"/>
      <c r="G129" s="53"/>
      <c r="H129" s="53"/>
    </row>
    <row r="130" spans="1:8" x14ac:dyDescent="0.2">
      <c r="A130" s="53"/>
      <c r="B130" s="53"/>
      <c r="C130" s="53"/>
      <c r="D130" s="53"/>
      <c r="E130" s="53"/>
      <c r="F130" s="53"/>
      <c r="G130" s="53"/>
      <c r="H130" s="53"/>
    </row>
    <row r="131" spans="1:8" x14ac:dyDescent="0.2">
      <c r="A131" s="53"/>
      <c r="B131" s="53"/>
      <c r="C131" s="53"/>
      <c r="D131" s="53"/>
      <c r="E131" s="53"/>
      <c r="F131" s="53"/>
      <c r="G131" s="53"/>
      <c r="H131" s="53"/>
    </row>
  </sheetData>
  <printOptions horizontalCentered="1"/>
  <pageMargins left="0.59055118110236227" right="0.59055118110236227" top="0.39370078740157483" bottom="0.39370078740157483" header="0.31496062992125984" footer="0.31496062992125984"/>
  <pageSetup paperSize="9" scale="90" firstPageNumber="3" orientation="portrait" useFirstPageNumber="1" r:id="rId1"/>
  <headerFooter differentFirst="1">
    <oddFooter>&amp;CSeite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C99"/>
  <sheetViews>
    <sheetView zoomScale="70" zoomScaleNormal="70" zoomScaleSheetLayoutView="70" workbookViewId="0">
      <pane xSplit="1" ySplit="8" topLeftCell="B9" activePane="bottomRight" state="frozen"/>
      <selection activeCell="A80" sqref="A80:XFD80"/>
      <selection pane="topRight" activeCell="A80" sqref="A80:XFD80"/>
      <selection pane="bottomLeft" activeCell="A80" sqref="A80:XFD80"/>
      <selection pane="bottomRight" activeCell="K21" sqref="K21"/>
    </sheetView>
  </sheetViews>
  <sheetFormatPr baseColWidth="10" defaultColWidth="11.42578125" defaultRowHeight="12.75" x14ac:dyDescent="0.2"/>
  <cols>
    <col min="1" max="1" width="5.85546875" style="17" customWidth="1"/>
    <col min="2" max="2" width="11.42578125" style="17" customWidth="1"/>
    <col min="3" max="3" width="10.5703125" style="17" customWidth="1"/>
    <col min="4" max="4" width="10.42578125" style="17" customWidth="1"/>
    <col min="5" max="5" width="10.5703125" style="17" customWidth="1"/>
    <col min="6" max="6" width="9.140625" style="17" customWidth="1"/>
    <col min="7" max="7" width="8.5703125" style="17" customWidth="1"/>
    <col min="8" max="8" width="10.5703125" style="17" customWidth="1"/>
    <col min="9" max="9" width="9.42578125" style="17" customWidth="1"/>
    <col min="10" max="10" width="8.28515625" style="17" customWidth="1"/>
    <col min="11" max="11" width="8.140625" style="17" customWidth="1"/>
    <col min="12" max="12" width="9.5703125" style="17" customWidth="1"/>
    <col min="13" max="13" width="6" style="17" customWidth="1"/>
    <col min="14" max="14" width="8" style="17" customWidth="1"/>
    <col min="15" max="15" width="7.5703125" style="17" customWidth="1"/>
    <col min="16" max="16" width="8.28515625" style="17" customWidth="1"/>
    <col min="17" max="17" width="10.28515625" style="17" customWidth="1"/>
    <col min="18" max="18" width="10.140625" style="17" customWidth="1"/>
    <col min="19" max="19" width="7.85546875" style="17" customWidth="1"/>
    <col min="20" max="20" width="7.28515625" style="17" customWidth="1"/>
    <col min="21" max="21" width="9.28515625" style="17" customWidth="1"/>
    <col min="22" max="22" width="10" style="17" customWidth="1"/>
    <col min="23" max="23" width="10.85546875" style="17" customWidth="1"/>
    <col min="24" max="24" width="9.7109375" style="17" customWidth="1"/>
    <col min="25" max="25" width="8.85546875" style="17" customWidth="1"/>
    <col min="26" max="16384" width="11.42578125" style="17"/>
  </cols>
  <sheetData>
    <row r="1" spans="1:29" x14ac:dyDescent="0.2">
      <c r="A1" s="1031">
        <v>44926</v>
      </c>
      <c r="B1" s="55"/>
      <c r="C1" s="55"/>
      <c r="D1" s="55"/>
      <c r="E1" s="55"/>
      <c r="F1" s="55"/>
      <c r="G1" s="55"/>
      <c r="H1" s="55"/>
      <c r="I1" s="55"/>
      <c r="J1" s="55"/>
      <c r="K1" s="55"/>
      <c r="L1" s="55"/>
      <c r="M1" s="55"/>
      <c r="N1" s="55"/>
      <c r="O1" s="55"/>
      <c r="P1" s="55"/>
      <c r="Q1" s="55"/>
      <c r="R1" s="55"/>
      <c r="S1" s="55"/>
      <c r="T1" s="53"/>
      <c r="U1" s="53"/>
      <c r="V1" s="53"/>
      <c r="W1" s="53"/>
      <c r="X1" s="53"/>
      <c r="Y1" s="1045" t="s">
        <v>476</v>
      </c>
    </row>
    <row r="2" spans="1:29" ht="15.75" x14ac:dyDescent="0.25">
      <c r="A2" s="54" t="s">
        <v>491</v>
      </c>
      <c r="B2" s="55"/>
      <c r="C2" s="55"/>
      <c r="D2" s="55"/>
      <c r="E2" s="55"/>
      <c r="F2" s="55"/>
      <c r="G2" s="55"/>
      <c r="H2" s="55"/>
      <c r="I2" s="55"/>
      <c r="J2" s="55"/>
      <c r="K2" s="55"/>
      <c r="L2" s="55"/>
      <c r="M2" s="55"/>
      <c r="N2" s="55"/>
      <c r="O2" s="55"/>
      <c r="P2" s="53"/>
      <c r="Q2" s="55"/>
      <c r="R2" s="55"/>
      <c r="S2" s="55"/>
      <c r="T2" s="53"/>
      <c r="U2" s="53"/>
      <c r="V2" s="53"/>
      <c r="W2" s="53"/>
      <c r="X2" s="53"/>
      <c r="Y2" s="53"/>
    </row>
    <row r="3" spans="1:29" x14ac:dyDescent="0.2">
      <c r="A3" s="55" t="s">
        <v>200</v>
      </c>
      <c r="B3" s="55"/>
      <c r="C3" s="55"/>
      <c r="D3" s="55"/>
      <c r="E3" s="55"/>
      <c r="F3" s="55"/>
      <c r="G3" s="55"/>
      <c r="H3" s="55"/>
      <c r="I3" s="55"/>
      <c r="J3" s="55"/>
      <c r="K3" s="55"/>
      <c r="L3" s="55"/>
      <c r="M3" s="55"/>
      <c r="N3" s="55"/>
      <c r="O3" s="55"/>
      <c r="P3" s="55"/>
      <c r="Q3" s="55"/>
      <c r="R3" s="55"/>
      <c r="S3" s="55"/>
      <c r="T3" s="53"/>
      <c r="U3" s="53"/>
      <c r="V3" s="53"/>
      <c r="W3" s="53"/>
      <c r="X3" s="53"/>
      <c r="Y3" s="66" t="s">
        <v>473</v>
      </c>
    </row>
    <row r="4" spans="1:29" x14ac:dyDescent="0.2">
      <c r="A4" s="55"/>
      <c r="B4" s="1040">
        <v>5</v>
      </c>
      <c r="C4" s="1040">
        <v>6</v>
      </c>
      <c r="D4" s="1040">
        <v>7</v>
      </c>
      <c r="E4" s="1040">
        <v>8</v>
      </c>
      <c r="F4" s="1040">
        <v>9</v>
      </c>
      <c r="G4" s="1040">
        <v>10</v>
      </c>
      <c r="H4" s="1040">
        <v>11</v>
      </c>
      <c r="I4" s="1040">
        <v>12</v>
      </c>
      <c r="J4" s="1040">
        <v>13</v>
      </c>
      <c r="K4" s="1040">
        <v>14</v>
      </c>
      <c r="L4" s="1040">
        <v>15</v>
      </c>
      <c r="M4" s="1040">
        <v>16</v>
      </c>
      <c r="N4" s="1040">
        <v>17</v>
      </c>
      <c r="O4" s="1040">
        <v>18</v>
      </c>
      <c r="P4" s="1040">
        <v>19</v>
      </c>
      <c r="Q4" s="1040">
        <v>20</v>
      </c>
      <c r="R4" s="1040">
        <v>21</v>
      </c>
      <c r="S4" s="1040">
        <v>22</v>
      </c>
      <c r="T4" s="1040">
        <v>23</v>
      </c>
      <c r="U4" s="1040">
        <v>24</v>
      </c>
      <c r="V4" s="1040">
        <v>25</v>
      </c>
      <c r="W4" s="1040">
        <v>26</v>
      </c>
      <c r="X4" s="1040">
        <v>27</v>
      </c>
      <c r="Y4" s="1040">
        <v>28</v>
      </c>
    </row>
    <row r="5" spans="1:29" s="288" customFormat="1" ht="30.6" customHeight="1" x14ac:dyDescent="0.25">
      <c r="A5" s="170" t="s">
        <v>539</v>
      </c>
      <c r="B5" s="172" t="s">
        <v>111</v>
      </c>
      <c r="C5" s="246" t="s">
        <v>388</v>
      </c>
      <c r="D5" s="168" t="s">
        <v>244</v>
      </c>
      <c r="E5" s="1168" t="s">
        <v>369</v>
      </c>
      <c r="F5" s="1177"/>
      <c r="G5" s="1177"/>
      <c r="H5" s="1169"/>
      <c r="I5" s="1168" t="s">
        <v>370</v>
      </c>
      <c r="J5" s="1177"/>
      <c r="K5" s="1177"/>
      <c r="L5" s="1169"/>
      <c r="M5" s="1168" t="s">
        <v>371</v>
      </c>
      <c r="N5" s="1169"/>
      <c r="O5" s="1168" t="s">
        <v>110</v>
      </c>
      <c r="P5" s="1169"/>
      <c r="Q5" s="1168" t="s">
        <v>193</v>
      </c>
      <c r="R5" s="1177"/>
      <c r="S5" s="1177"/>
      <c r="T5" s="1177"/>
      <c r="U5" s="1169"/>
      <c r="V5" s="1168" t="s">
        <v>243</v>
      </c>
      <c r="W5" s="1169"/>
      <c r="X5" s="1170" t="s">
        <v>372</v>
      </c>
      <c r="Y5" s="1170" t="s">
        <v>538</v>
      </c>
    </row>
    <row r="6" spans="1:29" s="288" customFormat="1" ht="44.45" customHeight="1" x14ac:dyDescent="0.25">
      <c r="A6" s="807"/>
      <c r="B6" s="167"/>
      <c r="C6" s="247"/>
      <c r="D6" s="243"/>
      <c r="E6" s="1170" t="s">
        <v>368</v>
      </c>
      <c r="F6" s="1178" t="s">
        <v>373</v>
      </c>
      <c r="G6" s="1170" t="s">
        <v>109</v>
      </c>
      <c r="H6" s="1180" t="s">
        <v>386</v>
      </c>
      <c r="I6" s="1174" t="s">
        <v>374</v>
      </c>
      <c r="J6" s="1174"/>
      <c r="K6" s="1173" t="s">
        <v>375</v>
      </c>
      <c r="L6" s="1173" t="s">
        <v>376</v>
      </c>
      <c r="M6" s="1173" t="s">
        <v>374</v>
      </c>
      <c r="N6" s="1173" t="s">
        <v>377</v>
      </c>
      <c r="O6" s="1174" t="s">
        <v>378</v>
      </c>
      <c r="P6" s="1175" t="s">
        <v>389</v>
      </c>
      <c r="Q6" s="1176" t="s">
        <v>379</v>
      </c>
      <c r="R6" s="1173" t="s">
        <v>380</v>
      </c>
      <c r="S6" s="1173" t="s">
        <v>381</v>
      </c>
      <c r="T6" s="1173" t="s">
        <v>382</v>
      </c>
      <c r="U6" s="1173" t="s">
        <v>383</v>
      </c>
      <c r="V6" s="1174" t="s">
        <v>384</v>
      </c>
      <c r="W6" s="1175" t="s">
        <v>390</v>
      </c>
      <c r="X6" s="1171"/>
      <c r="Y6" s="1171"/>
    </row>
    <row r="7" spans="1:29" s="21" customFormat="1" ht="82.15" customHeight="1" x14ac:dyDescent="0.25">
      <c r="A7" s="293"/>
      <c r="B7" s="429"/>
      <c r="C7" s="291"/>
      <c r="D7" s="292"/>
      <c r="E7" s="1172"/>
      <c r="F7" s="1179"/>
      <c r="G7" s="1172"/>
      <c r="H7" s="1181"/>
      <c r="I7" s="808" t="s">
        <v>385</v>
      </c>
      <c r="J7" s="808" t="s">
        <v>387</v>
      </c>
      <c r="K7" s="1173"/>
      <c r="L7" s="1173"/>
      <c r="M7" s="1173"/>
      <c r="N7" s="1173"/>
      <c r="O7" s="1174"/>
      <c r="P7" s="1175"/>
      <c r="Q7" s="1176"/>
      <c r="R7" s="1173"/>
      <c r="S7" s="1173"/>
      <c r="T7" s="1173"/>
      <c r="U7" s="1173"/>
      <c r="V7" s="1174"/>
      <c r="W7" s="1175"/>
      <c r="X7" s="1172"/>
      <c r="Y7" s="1172"/>
    </row>
    <row r="8" spans="1:29" s="21" customFormat="1" ht="12.6" customHeight="1" x14ac:dyDescent="0.2">
      <c r="A8" s="296"/>
      <c r="B8" s="294" t="s">
        <v>223</v>
      </c>
      <c r="C8" s="294" t="s">
        <v>223</v>
      </c>
      <c r="D8" s="294" t="s">
        <v>223</v>
      </c>
      <c r="E8" s="294" t="s">
        <v>223</v>
      </c>
      <c r="F8" s="294" t="s">
        <v>223</v>
      </c>
      <c r="G8" s="294" t="s">
        <v>223</v>
      </c>
      <c r="H8" s="294" t="s">
        <v>223</v>
      </c>
      <c r="I8" s="294" t="s">
        <v>223</v>
      </c>
      <c r="J8" s="294" t="s">
        <v>223</v>
      </c>
      <c r="K8" s="294" t="s">
        <v>223</v>
      </c>
      <c r="L8" s="294" t="s">
        <v>223</v>
      </c>
      <c r="M8" s="294" t="s">
        <v>223</v>
      </c>
      <c r="N8" s="294" t="s">
        <v>223</v>
      </c>
      <c r="O8" s="294" t="s">
        <v>223</v>
      </c>
      <c r="P8" s="294" t="s">
        <v>223</v>
      </c>
      <c r="Q8" s="294" t="s">
        <v>223</v>
      </c>
      <c r="R8" s="294" t="s">
        <v>223</v>
      </c>
      <c r="S8" s="295" t="s">
        <v>223</v>
      </c>
      <c r="T8" s="294" t="s">
        <v>223</v>
      </c>
      <c r="U8" s="295" t="s">
        <v>223</v>
      </c>
      <c r="V8" s="294" t="s">
        <v>223</v>
      </c>
      <c r="W8" s="295" t="s">
        <v>223</v>
      </c>
      <c r="X8" s="294" t="s">
        <v>223</v>
      </c>
      <c r="Y8" s="294"/>
    </row>
    <row r="9" spans="1:29" s="21" customFormat="1" ht="13.15" customHeight="1" x14ac:dyDescent="0.2">
      <c r="A9" s="68"/>
      <c r="B9" s="68"/>
      <c r="C9" s="68"/>
      <c r="D9" s="80"/>
      <c r="E9" s="258"/>
      <c r="F9" s="285"/>
      <c r="G9" s="285"/>
      <c r="H9" s="286"/>
      <c r="I9" s="59"/>
      <c r="J9" s="258"/>
      <c r="K9" s="59"/>
      <c r="L9" s="59"/>
      <c r="M9" s="59"/>
      <c r="N9" s="59"/>
      <c r="O9" s="68"/>
      <c r="P9" s="59"/>
      <c r="Q9" s="68"/>
      <c r="R9" s="68"/>
      <c r="S9" s="68"/>
      <c r="T9" s="68"/>
      <c r="U9" s="640"/>
      <c r="V9" s="68"/>
      <c r="W9" s="59"/>
      <c r="X9" s="68"/>
      <c r="Y9" s="68"/>
      <c r="Z9" s="747"/>
    </row>
    <row r="10" spans="1:29" s="29" customFormat="1" ht="13.15" customHeight="1" x14ac:dyDescent="0.2">
      <c r="A10" s="87">
        <v>10</v>
      </c>
      <c r="B10" s="130">
        <v>585</v>
      </c>
      <c r="C10" s="130">
        <v>400</v>
      </c>
      <c r="D10" s="130">
        <v>185</v>
      </c>
      <c r="E10" s="130">
        <v>10</v>
      </c>
      <c r="F10" s="69">
        <v>0</v>
      </c>
      <c r="G10" s="69">
        <v>15</v>
      </c>
      <c r="H10" s="69">
        <v>10</v>
      </c>
      <c r="I10" s="130">
        <v>10</v>
      </c>
      <c r="J10" s="69">
        <v>15</v>
      </c>
      <c r="K10" s="69">
        <v>15</v>
      </c>
      <c r="L10" s="69">
        <v>40</v>
      </c>
      <c r="M10" s="130">
        <v>5</v>
      </c>
      <c r="N10" s="69">
        <v>0</v>
      </c>
      <c r="O10" s="130">
        <v>5</v>
      </c>
      <c r="P10" s="69">
        <v>0</v>
      </c>
      <c r="Q10" s="130">
        <v>0</v>
      </c>
      <c r="R10" s="69">
        <v>10</v>
      </c>
      <c r="S10" s="69">
        <v>40</v>
      </c>
      <c r="T10" s="69">
        <v>0</v>
      </c>
      <c r="U10" s="69">
        <v>5</v>
      </c>
      <c r="V10" s="130">
        <v>0</v>
      </c>
      <c r="W10" s="69">
        <v>5</v>
      </c>
      <c r="X10" s="825">
        <v>0</v>
      </c>
      <c r="Y10" s="92">
        <v>0</v>
      </c>
      <c r="Z10" s="747"/>
      <c r="AA10" s="747"/>
      <c r="AB10" s="747"/>
      <c r="AC10" s="747"/>
    </row>
    <row r="11" spans="1:29" s="29" customFormat="1" ht="13.15" customHeight="1" x14ac:dyDescent="0.2">
      <c r="A11" s="87">
        <v>11</v>
      </c>
      <c r="B11" s="130">
        <v>1285</v>
      </c>
      <c r="C11" s="130">
        <v>775</v>
      </c>
      <c r="D11" s="130">
        <v>510</v>
      </c>
      <c r="E11" s="130">
        <v>20</v>
      </c>
      <c r="F11" s="69">
        <v>15</v>
      </c>
      <c r="G11" s="69">
        <v>45</v>
      </c>
      <c r="H11" s="69">
        <v>20</v>
      </c>
      <c r="I11" s="130">
        <v>30</v>
      </c>
      <c r="J11" s="69">
        <v>40</v>
      </c>
      <c r="K11" s="69">
        <v>35</v>
      </c>
      <c r="L11" s="69">
        <v>25</v>
      </c>
      <c r="M11" s="130">
        <v>15</v>
      </c>
      <c r="N11" s="69">
        <v>0</v>
      </c>
      <c r="O11" s="130">
        <v>15</v>
      </c>
      <c r="P11" s="69">
        <v>25</v>
      </c>
      <c r="Q11" s="130">
        <v>5</v>
      </c>
      <c r="R11" s="69">
        <v>30</v>
      </c>
      <c r="S11" s="69">
        <v>125</v>
      </c>
      <c r="T11" s="69">
        <v>10</v>
      </c>
      <c r="U11" s="69">
        <v>20</v>
      </c>
      <c r="V11" s="130">
        <v>5</v>
      </c>
      <c r="W11" s="69">
        <v>35</v>
      </c>
      <c r="X11" s="825">
        <v>0</v>
      </c>
      <c r="Y11" s="919">
        <v>0</v>
      </c>
      <c r="Z11" s="747"/>
      <c r="AA11" s="747"/>
      <c r="AB11" s="747"/>
      <c r="AC11" s="747"/>
    </row>
    <row r="12" spans="1:29" s="29" customFormat="1" ht="13.15" customHeight="1" x14ac:dyDescent="0.2">
      <c r="A12" s="87">
        <v>12</v>
      </c>
      <c r="B12" s="130">
        <v>2440</v>
      </c>
      <c r="C12" s="130">
        <v>1655</v>
      </c>
      <c r="D12" s="130">
        <v>790</v>
      </c>
      <c r="E12" s="130">
        <v>50</v>
      </c>
      <c r="F12" s="69">
        <v>20</v>
      </c>
      <c r="G12" s="69">
        <v>45</v>
      </c>
      <c r="H12" s="69">
        <v>105</v>
      </c>
      <c r="I12" s="130">
        <v>40</v>
      </c>
      <c r="J12" s="69">
        <v>80</v>
      </c>
      <c r="K12" s="69">
        <v>50</v>
      </c>
      <c r="L12" s="69">
        <v>95</v>
      </c>
      <c r="M12" s="130">
        <v>30</v>
      </c>
      <c r="N12" s="69">
        <v>5</v>
      </c>
      <c r="O12" s="130">
        <v>20</v>
      </c>
      <c r="P12" s="69">
        <v>15</v>
      </c>
      <c r="Q12" s="130">
        <v>0</v>
      </c>
      <c r="R12" s="69">
        <v>35</v>
      </c>
      <c r="S12" s="69">
        <v>135</v>
      </c>
      <c r="T12" s="69">
        <v>10</v>
      </c>
      <c r="U12" s="69">
        <v>15</v>
      </c>
      <c r="V12" s="130">
        <v>10</v>
      </c>
      <c r="W12" s="69">
        <v>25</v>
      </c>
      <c r="X12" s="825">
        <v>0</v>
      </c>
      <c r="Y12" s="919">
        <v>0</v>
      </c>
      <c r="Z12" s="747"/>
      <c r="AA12" s="747"/>
      <c r="AB12" s="747"/>
      <c r="AC12" s="747"/>
    </row>
    <row r="13" spans="1:29" s="29" customFormat="1" ht="13.15" customHeight="1" x14ac:dyDescent="0.2">
      <c r="A13" s="87">
        <v>13</v>
      </c>
      <c r="B13" s="130">
        <v>360</v>
      </c>
      <c r="C13" s="130">
        <v>250</v>
      </c>
      <c r="D13" s="130">
        <v>105</v>
      </c>
      <c r="E13" s="130">
        <v>10</v>
      </c>
      <c r="F13" s="69">
        <v>0</v>
      </c>
      <c r="G13" s="69">
        <v>5</v>
      </c>
      <c r="H13" s="69">
        <v>15</v>
      </c>
      <c r="I13" s="130">
        <v>0</v>
      </c>
      <c r="J13" s="69">
        <v>5</v>
      </c>
      <c r="K13" s="69">
        <v>15</v>
      </c>
      <c r="L13" s="69">
        <v>10</v>
      </c>
      <c r="M13" s="130">
        <v>5</v>
      </c>
      <c r="N13" s="69">
        <v>0</v>
      </c>
      <c r="O13" s="130">
        <v>0</v>
      </c>
      <c r="P13" s="69">
        <v>5</v>
      </c>
      <c r="Q13" s="130">
        <v>0</v>
      </c>
      <c r="R13" s="69">
        <v>5</v>
      </c>
      <c r="S13" s="69">
        <v>10</v>
      </c>
      <c r="T13" s="69">
        <v>5</v>
      </c>
      <c r="U13" s="69">
        <v>0</v>
      </c>
      <c r="V13" s="130">
        <v>0</v>
      </c>
      <c r="W13" s="69">
        <v>15</v>
      </c>
      <c r="X13" s="825">
        <v>0</v>
      </c>
      <c r="Y13" s="92">
        <v>0</v>
      </c>
      <c r="Z13" s="747"/>
      <c r="AA13" s="747"/>
      <c r="AB13" s="747"/>
      <c r="AC13" s="747"/>
    </row>
    <row r="14" spans="1:29" s="29" customFormat="1" ht="13.15" customHeight="1" x14ac:dyDescent="0.2">
      <c r="A14" s="87">
        <v>14</v>
      </c>
      <c r="B14" s="130">
        <v>2690</v>
      </c>
      <c r="C14" s="130">
        <v>1720</v>
      </c>
      <c r="D14" s="130">
        <v>970</v>
      </c>
      <c r="E14" s="130">
        <v>70</v>
      </c>
      <c r="F14" s="69">
        <v>45</v>
      </c>
      <c r="G14" s="69">
        <v>50</v>
      </c>
      <c r="H14" s="69">
        <v>85</v>
      </c>
      <c r="I14" s="130">
        <v>75</v>
      </c>
      <c r="J14" s="69">
        <v>95</v>
      </c>
      <c r="K14" s="69">
        <v>95</v>
      </c>
      <c r="L14" s="69">
        <v>95</v>
      </c>
      <c r="M14" s="130">
        <v>40</v>
      </c>
      <c r="N14" s="69">
        <v>5</v>
      </c>
      <c r="O14" s="130">
        <v>25</v>
      </c>
      <c r="P14" s="69">
        <v>20</v>
      </c>
      <c r="Q14" s="130">
        <v>5</v>
      </c>
      <c r="R14" s="69">
        <v>40</v>
      </c>
      <c r="S14" s="69">
        <v>115</v>
      </c>
      <c r="T14" s="69">
        <v>30</v>
      </c>
      <c r="U14" s="69">
        <v>35</v>
      </c>
      <c r="V14" s="130">
        <v>10</v>
      </c>
      <c r="W14" s="69">
        <v>40</v>
      </c>
      <c r="X14" s="825">
        <v>0</v>
      </c>
      <c r="Y14" s="919">
        <v>0</v>
      </c>
      <c r="Z14" s="747"/>
      <c r="AA14" s="747"/>
      <c r="AB14" s="747"/>
      <c r="AC14" s="747"/>
    </row>
    <row r="15" spans="1:29" s="29" customFormat="1" ht="13.15" customHeight="1" x14ac:dyDescent="0.2">
      <c r="A15" s="87">
        <v>15</v>
      </c>
      <c r="B15" s="130">
        <v>1205</v>
      </c>
      <c r="C15" s="130">
        <v>1100</v>
      </c>
      <c r="D15" s="130">
        <v>105</v>
      </c>
      <c r="E15" s="130">
        <v>5</v>
      </c>
      <c r="F15" s="69">
        <v>0</v>
      </c>
      <c r="G15" s="69">
        <v>0</v>
      </c>
      <c r="H15" s="69">
        <v>5</v>
      </c>
      <c r="I15" s="130">
        <v>25</v>
      </c>
      <c r="J15" s="69">
        <v>25</v>
      </c>
      <c r="K15" s="69">
        <v>15</v>
      </c>
      <c r="L15" s="69">
        <v>5</v>
      </c>
      <c r="M15" s="130">
        <v>5</v>
      </c>
      <c r="N15" s="69">
        <v>0</v>
      </c>
      <c r="O15" s="130">
        <v>0</v>
      </c>
      <c r="P15" s="69">
        <v>0</v>
      </c>
      <c r="Q15" s="130">
        <v>0</v>
      </c>
      <c r="R15" s="69">
        <v>0</v>
      </c>
      <c r="S15" s="69">
        <v>5</v>
      </c>
      <c r="T15" s="69">
        <v>0</v>
      </c>
      <c r="U15" s="69">
        <v>0</v>
      </c>
      <c r="V15" s="130">
        <v>5</v>
      </c>
      <c r="W15" s="69">
        <v>0</v>
      </c>
      <c r="X15" s="825">
        <v>0</v>
      </c>
      <c r="Y15" s="919">
        <v>0</v>
      </c>
      <c r="Z15" s="747"/>
      <c r="AA15" s="747"/>
      <c r="AB15" s="747"/>
      <c r="AC15" s="747"/>
    </row>
    <row r="16" spans="1:29" s="29" customFormat="1" ht="13.15" customHeight="1" x14ac:dyDescent="0.2">
      <c r="A16" s="87">
        <v>16</v>
      </c>
      <c r="B16" s="130">
        <v>2865</v>
      </c>
      <c r="C16" s="130">
        <v>2485</v>
      </c>
      <c r="D16" s="130">
        <v>385</v>
      </c>
      <c r="E16" s="130">
        <v>25</v>
      </c>
      <c r="F16" s="69">
        <v>5</v>
      </c>
      <c r="G16" s="69">
        <v>20</v>
      </c>
      <c r="H16" s="69">
        <v>25</v>
      </c>
      <c r="I16" s="130">
        <v>45</v>
      </c>
      <c r="J16" s="69">
        <v>55</v>
      </c>
      <c r="K16" s="69">
        <v>35</v>
      </c>
      <c r="L16" s="69">
        <v>20</v>
      </c>
      <c r="M16" s="130">
        <v>45</v>
      </c>
      <c r="N16" s="69">
        <v>0</v>
      </c>
      <c r="O16" s="130">
        <v>10</v>
      </c>
      <c r="P16" s="69">
        <v>5</v>
      </c>
      <c r="Q16" s="130">
        <v>5</v>
      </c>
      <c r="R16" s="69">
        <v>15</v>
      </c>
      <c r="S16" s="69">
        <v>25</v>
      </c>
      <c r="T16" s="69">
        <v>15</v>
      </c>
      <c r="U16" s="69">
        <v>10</v>
      </c>
      <c r="V16" s="130">
        <v>5</v>
      </c>
      <c r="W16" s="69">
        <v>15</v>
      </c>
      <c r="X16" s="825">
        <v>0</v>
      </c>
      <c r="Y16" s="92">
        <v>0</v>
      </c>
      <c r="Z16" s="747"/>
      <c r="AA16" s="747"/>
      <c r="AB16" s="747"/>
      <c r="AC16" s="747"/>
    </row>
    <row r="17" spans="1:29" s="29" customFormat="1" ht="13.15" customHeight="1" x14ac:dyDescent="0.2">
      <c r="A17" s="87">
        <v>17</v>
      </c>
      <c r="B17" s="130">
        <v>3685</v>
      </c>
      <c r="C17" s="130">
        <v>2725</v>
      </c>
      <c r="D17" s="130">
        <v>960</v>
      </c>
      <c r="E17" s="130">
        <v>55</v>
      </c>
      <c r="F17" s="69">
        <v>85</v>
      </c>
      <c r="G17" s="69">
        <v>145</v>
      </c>
      <c r="H17" s="69">
        <v>35</v>
      </c>
      <c r="I17" s="130">
        <v>70</v>
      </c>
      <c r="J17" s="69">
        <v>130</v>
      </c>
      <c r="K17" s="69">
        <v>85</v>
      </c>
      <c r="L17" s="69">
        <v>85</v>
      </c>
      <c r="M17" s="130">
        <v>25</v>
      </c>
      <c r="N17" s="69">
        <v>0</v>
      </c>
      <c r="O17" s="130">
        <v>55</v>
      </c>
      <c r="P17" s="69">
        <v>15</v>
      </c>
      <c r="Q17" s="130">
        <v>15</v>
      </c>
      <c r="R17" s="69">
        <v>30</v>
      </c>
      <c r="S17" s="69">
        <v>65</v>
      </c>
      <c r="T17" s="69">
        <v>20</v>
      </c>
      <c r="U17" s="69">
        <v>20</v>
      </c>
      <c r="V17" s="130">
        <v>0</v>
      </c>
      <c r="W17" s="69">
        <v>20</v>
      </c>
      <c r="X17" s="825">
        <v>0</v>
      </c>
      <c r="Y17" s="92">
        <v>0</v>
      </c>
      <c r="Z17" s="747"/>
      <c r="AA17" s="747"/>
      <c r="AB17" s="747"/>
      <c r="AC17" s="747"/>
    </row>
    <row r="18" spans="1:29" s="29" customFormat="1" ht="13.15" customHeight="1" x14ac:dyDescent="0.2">
      <c r="A18" s="87">
        <v>21</v>
      </c>
      <c r="B18" s="130">
        <v>1740</v>
      </c>
      <c r="C18" s="130">
        <v>1210</v>
      </c>
      <c r="D18" s="130">
        <v>530</v>
      </c>
      <c r="E18" s="130">
        <v>25</v>
      </c>
      <c r="F18" s="69">
        <v>15</v>
      </c>
      <c r="G18" s="69">
        <v>45</v>
      </c>
      <c r="H18" s="69">
        <v>25</v>
      </c>
      <c r="I18" s="130">
        <v>40</v>
      </c>
      <c r="J18" s="69">
        <v>60</v>
      </c>
      <c r="K18" s="69">
        <v>25</v>
      </c>
      <c r="L18" s="69">
        <v>75</v>
      </c>
      <c r="M18" s="130">
        <v>20</v>
      </c>
      <c r="N18" s="69">
        <v>5</v>
      </c>
      <c r="O18" s="130">
        <v>5</v>
      </c>
      <c r="P18" s="69">
        <v>15</v>
      </c>
      <c r="Q18" s="130">
        <v>0</v>
      </c>
      <c r="R18" s="69">
        <v>45</v>
      </c>
      <c r="S18" s="69">
        <v>95</v>
      </c>
      <c r="T18" s="69">
        <v>10</v>
      </c>
      <c r="U18" s="69">
        <v>15</v>
      </c>
      <c r="V18" s="130">
        <v>0</v>
      </c>
      <c r="W18" s="69">
        <v>10</v>
      </c>
      <c r="X18" s="825">
        <v>0</v>
      </c>
      <c r="Y18" s="919">
        <v>5</v>
      </c>
      <c r="Z18" s="747"/>
      <c r="AA18" s="747"/>
      <c r="AB18" s="747"/>
      <c r="AC18" s="747"/>
    </row>
    <row r="19" spans="1:29" s="29" customFormat="1" ht="13.15" customHeight="1" x14ac:dyDescent="0.2">
      <c r="A19" s="87">
        <v>22</v>
      </c>
      <c r="B19" s="130">
        <v>1555</v>
      </c>
      <c r="C19" s="130">
        <v>1040</v>
      </c>
      <c r="D19" s="130">
        <v>515</v>
      </c>
      <c r="E19" s="130">
        <v>15</v>
      </c>
      <c r="F19" s="69">
        <v>25</v>
      </c>
      <c r="G19" s="69">
        <v>110</v>
      </c>
      <c r="H19" s="69">
        <v>15</v>
      </c>
      <c r="I19" s="130">
        <v>30</v>
      </c>
      <c r="J19" s="69">
        <v>95</v>
      </c>
      <c r="K19" s="69">
        <v>20</v>
      </c>
      <c r="L19" s="69">
        <v>45</v>
      </c>
      <c r="M19" s="130">
        <v>10</v>
      </c>
      <c r="N19" s="69">
        <v>0</v>
      </c>
      <c r="O19" s="130">
        <v>20</v>
      </c>
      <c r="P19" s="69">
        <v>10</v>
      </c>
      <c r="Q19" s="130">
        <v>5</v>
      </c>
      <c r="R19" s="69">
        <v>30</v>
      </c>
      <c r="S19" s="69">
        <v>50</v>
      </c>
      <c r="T19" s="69">
        <v>5</v>
      </c>
      <c r="U19" s="69">
        <v>5</v>
      </c>
      <c r="V19" s="130">
        <v>5</v>
      </c>
      <c r="W19" s="69">
        <v>10</v>
      </c>
      <c r="X19" s="825">
        <v>0</v>
      </c>
      <c r="Y19" s="919">
        <v>0</v>
      </c>
      <c r="Z19" s="747"/>
      <c r="AA19" s="747"/>
      <c r="AB19" s="747"/>
      <c r="AC19" s="747"/>
    </row>
    <row r="20" spans="1:29" s="29" customFormat="1" ht="13.15" customHeight="1" x14ac:dyDescent="0.2">
      <c r="A20" s="87">
        <v>23</v>
      </c>
      <c r="B20" s="130">
        <v>3920</v>
      </c>
      <c r="C20" s="130">
        <v>2245</v>
      </c>
      <c r="D20" s="130">
        <v>1675</v>
      </c>
      <c r="E20" s="130">
        <v>15</v>
      </c>
      <c r="F20" s="69">
        <v>75</v>
      </c>
      <c r="G20" s="69">
        <v>380</v>
      </c>
      <c r="H20" s="69">
        <v>10</v>
      </c>
      <c r="I20" s="130">
        <v>65</v>
      </c>
      <c r="J20" s="69">
        <v>265</v>
      </c>
      <c r="K20" s="69">
        <v>110</v>
      </c>
      <c r="L20" s="69">
        <v>325</v>
      </c>
      <c r="M20" s="130">
        <v>10</v>
      </c>
      <c r="N20" s="69">
        <v>5</v>
      </c>
      <c r="O20" s="130">
        <v>40</v>
      </c>
      <c r="P20" s="69">
        <v>10</v>
      </c>
      <c r="Q20" s="130">
        <v>30</v>
      </c>
      <c r="R20" s="69">
        <v>145</v>
      </c>
      <c r="S20" s="69">
        <v>175</v>
      </c>
      <c r="T20" s="69">
        <v>0</v>
      </c>
      <c r="U20" s="69">
        <v>5</v>
      </c>
      <c r="V20" s="130">
        <v>0</v>
      </c>
      <c r="W20" s="69">
        <v>5</v>
      </c>
      <c r="X20" s="825">
        <v>0</v>
      </c>
      <c r="Y20" s="919">
        <v>5</v>
      </c>
      <c r="Z20" s="747"/>
      <c r="AA20" s="747"/>
      <c r="AB20" s="747"/>
      <c r="AC20" s="747"/>
    </row>
    <row r="21" spans="1:29" s="29" customFormat="1" ht="13.15" customHeight="1" x14ac:dyDescent="0.2">
      <c r="A21" s="87">
        <v>24</v>
      </c>
      <c r="B21" s="130">
        <v>6660</v>
      </c>
      <c r="C21" s="130">
        <v>3780</v>
      </c>
      <c r="D21" s="130">
        <v>2880</v>
      </c>
      <c r="E21" s="130">
        <v>45</v>
      </c>
      <c r="F21" s="69">
        <v>220</v>
      </c>
      <c r="G21" s="69">
        <v>465</v>
      </c>
      <c r="H21" s="69">
        <v>15</v>
      </c>
      <c r="I21" s="130">
        <v>245</v>
      </c>
      <c r="J21" s="69">
        <v>485</v>
      </c>
      <c r="K21" s="69">
        <v>290</v>
      </c>
      <c r="L21" s="69">
        <v>605</v>
      </c>
      <c r="M21" s="130">
        <v>35</v>
      </c>
      <c r="N21" s="69">
        <v>0</v>
      </c>
      <c r="O21" s="130">
        <v>45</v>
      </c>
      <c r="P21" s="69">
        <v>40</v>
      </c>
      <c r="Q21" s="130">
        <v>30</v>
      </c>
      <c r="R21" s="69">
        <v>115</v>
      </c>
      <c r="S21" s="69">
        <v>155</v>
      </c>
      <c r="T21" s="69">
        <v>15</v>
      </c>
      <c r="U21" s="69">
        <v>35</v>
      </c>
      <c r="V21" s="130">
        <v>0</v>
      </c>
      <c r="W21" s="69">
        <v>15</v>
      </c>
      <c r="X21" s="825">
        <v>0</v>
      </c>
      <c r="Y21" s="919">
        <v>10</v>
      </c>
      <c r="Z21" s="747"/>
      <c r="AA21" s="747"/>
      <c r="AB21" s="747"/>
      <c r="AC21" s="747"/>
    </row>
    <row r="22" spans="1:29" s="29" customFormat="1" ht="13.15" customHeight="1" x14ac:dyDescent="0.2">
      <c r="A22" s="87">
        <v>25</v>
      </c>
      <c r="B22" s="130">
        <v>1900</v>
      </c>
      <c r="C22" s="130">
        <v>985</v>
      </c>
      <c r="D22" s="130">
        <v>915</v>
      </c>
      <c r="E22" s="130">
        <v>15</v>
      </c>
      <c r="F22" s="69">
        <v>55</v>
      </c>
      <c r="G22" s="69">
        <v>180</v>
      </c>
      <c r="H22" s="69">
        <v>15</v>
      </c>
      <c r="I22" s="130">
        <v>45</v>
      </c>
      <c r="J22" s="69">
        <v>185</v>
      </c>
      <c r="K22" s="69">
        <v>60</v>
      </c>
      <c r="L22" s="69">
        <v>135</v>
      </c>
      <c r="M22" s="130">
        <v>15</v>
      </c>
      <c r="N22" s="69">
        <v>0</v>
      </c>
      <c r="O22" s="130">
        <v>45</v>
      </c>
      <c r="P22" s="69">
        <v>0</v>
      </c>
      <c r="Q22" s="130">
        <v>15</v>
      </c>
      <c r="R22" s="69">
        <v>55</v>
      </c>
      <c r="S22" s="69">
        <v>60</v>
      </c>
      <c r="T22" s="69">
        <v>5</v>
      </c>
      <c r="U22" s="69">
        <v>20</v>
      </c>
      <c r="V22" s="130">
        <v>0</v>
      </c>
      <c r="W22" s="69">
        <v>5</v>
      </c>
      <c r="X22" s="825">
        <v>0</v>
      </c>
      <c r="Y22" s="919">
        <v>10</v>
      </c>
      <c r="Z22" s="747"/>
      <c r="AA22" s="747"/>
      <c r="AB22" s="747"/>
      <c r="AC22" s="747"/>
    </row>
    <row r="23" spans="1:29" s="29" customFormat="1" ht="13.15" customHeight="1" x14ac:dyDescent="0.2">
      <c r="A23" s="87">
        <v>26</v>
      </c>
      <c r="B23" s="130">
        <v>2695</v>
      </c>
      <c r="C23" s="130">
        <v>1815</v>
      </c>
      <c r="D23" s="130">
        <v>880</v>
      </c>
      <c r="E23" s="130">
        <v>5</v>
      </c>
      <c r="F23" s="69">
        <v>20</v>
      </c>
      <c r="G23" s="69">
        <v>405</v>
      </c>
      <c r="H23" s="69">
        <v>5</v>
      </c>
      <c r="I23" s="130">
        <v>50</v>
      </c>
      <c r="J23" s="69">
        <v>100</v>
      </c>
      <c r="K23" s="69">
        <v>30</v>
      </c>
      <c r="L23" s="69">
        <v>95</v>
      </c>
      <c r="M23" s="130">
        <v>10</v>
      </c>
      <c r="N23" s="69">
        <v>0</v>
      </c>
      <c r="O23" s="130">
        <v>55</v>
      </c>
      <c r="P23" s="69">
        <v>5</v>
      </c>
      <c r="Q23" s="130">
        <v>15</v>
      </c>
      <c r="R23" s="69">
        <v>40</v>
      </c>
      <c r="S23" s="69">
        <v>15</v>
      </c>
      <c r="T23" s="69">
        <v>10</v>
      </c>
      <c r="U23" s="69">
        <v>0</v>
      </c>
      <c r="V23" s="130">
        <v>5</v>
      </c>
      <c r="W23" s="69">
        <v>5</v>
      </c>
      <c r="X23" s="825">
        <v>0</v>
      </c>
      <c r="Y23" s="919">
        <v>5</v>
      </c>
      <c r="Z23" s="747"/>
      <c r="AA23" s="747"/>
      <c r="AB23" s="747"/>
      <c r="AC23" s="747"/>
    </row>
    <row r="24" spans="1:29" s="29" customFormat="1" ht="13.15" customHeight="1" x14ac:dyDescent="0.2">
      <c r="A24" s="87">
        <v>31</v>
      </c>
      <c r="B24" s="130">
        <v>3935</v>
      </c>
      <c r="C24" s="130">
        <v>2610</v>
      </c>
      <c r="D24" s="130">
        <v>1330</v>
      </c>
      <c r="E24" s="130">
        <v>60</v>
      </c>
      <c r="F24" s="69">
        <v>60</v>
      </c>
      <c r="G24" s="69">
        <v>225</v>
      </c>
      <c r="H24" s="69">
        <v>25</v>
      </c>
      <c r="I24" s="130">
        <v>80</v>
      </c>
      <c r="J24" s="69">
        <v>235</v>
      </c>
      <c r="K24" s="69">
        <v>105</v>
      </c>
      <c r="L24" s="69">
        <v>155</v>
      </c>
      <c r="M24" s="130">
        <v>25</v>
      </c>
      <c r="N24" s="69">
        <v>5</v>
      </c>
      <c r="O24" s="130">
        <v>65</v>
      </c>
      <c r="P24" s="69">
        <v>20</v>
      </c>
      <c r="Q24" s="130">
        <v>10</v>
      </c>
      <c r="R24" s="69">
        <v>40</v>
      </c>
      <c r="S24" s="69">
        <v>130</v>
      </c>
      <c r="T24" s="69">
        <v>30</v>
      </c>
      <c r="U24" s="69">
        <v>15</v>
      </c>
      <c r="V24" s="130">
        <v>5</v>
      </c>
      <c r="W24" s="69">
        <v>25</v>
      </c>
      <c r="X24" s="825">
        <v>5</v>
      </c>
      <c r="Y24" s="919">
        <v>5</v>
      </c>
      <c r="Z24" s="747"/>
      <c r="AA24" s="747"/>
      <c r="AB24" s="747"/>
      <c r="AC24" s="747"/>
    </row>
    <row r="25" spans="1:29" s="29" customFormat="1" ht="13.15" customHeight="1" x14ac:dyDescent="0.2">
      <c r="A25" s="87">
        <v>32</v>
      </c>
      <c r="B25" s="130">
        <v>5975</v>
      </c>
      <c r="C25" s="130">
        <v>3850</v>
      </c>
      <c r="D25" s="130">
        <v>2125</v>
      </c>
      <c r="E25" s="130">
        <v>55</v>
      </c>
      <c r="F25" s="69">
        <v>110</v>
      </c>
      <c r="G25" s="69">
        <v>455</v>
      </c>
      <c r="H25" s="69">
        <v>35</v>
      </c>
      <c r="I25" s="130">
        <v>170</v>
      </c>
      <c r="J25" s="69">
        <v>335</v>
      </c>
      <c r="K25" s="69">
        <v>140</v>
      </c>
      <c r="L25" s="69">
        <v>280</v>
      </c>
      <c r="M25" s="130">
        <v>30</v>
      </c>
      <c r="N25" s="69">
        <v>5</v>
      </c>
      <c r="O25" s="130">
        <v>65</v>
      </c>
      <c r="P25" s="69">
        <v>25</v>
      </c>
      <c r="Q25" s="130">
        <v>30</v>
      </c>
      <c r="R25" s="69">
        <v>85</v>
      </c>
      <c r="S25" s="69">
        <v>210</v>
      </c>
      <c r="T25" s="69">
        <v>35</v>
      </c>
      <c r="U25" s="69">
        <v>25</v>
      </c>
      <c r="V25" s="130">
        <v>5</v>
      </c>
      <c r="W25" s="69">
        <v>30</v>
      </c>
      <c r="X25" s="825">
        <v>0</v>
      </c>
      <c r="Y25" s="919">
        <v>10</v>
      </c>
      <c r="Z25" s="747"/>
      <c r="AA25" s="747"/>
      <c r="AB25" s="747"/>
      <c r="AC25" s="747"/>
    </row>
    <row r="26" spans="1:29" s="29" customFormat="1" ht="13.15" customHeight="1" x14ac:dyDescent="0.2">
      <c r="A26" s="87">
        <v>33</v>
      </c>
      <c r="B26" s="130">
        <v>75</v>
      </c>
      <c r="C26" s="130">
        <v>30</v>
      </c>
      <c r="D26" s="130">
        <v>45</v>
      </c>
      <c r="E26" s="130">
        <v>0</v>
      </c>
      <c r="F26" s="69">
        <v>0</v>
      </c>
      <c r="G26" s="69">
        <v>5</v>
      </c>
      <c r="H26" s="69">
        <v>0</v>
      </c>
      <c r="I26" s="130">
        <v>5</v>
      </c>
      <c r="J26" s="69">
        <v>10</v>
      </c>
      <c r="K26" s="69">
        <v>0</v>
      </c>
      <c r="L26" s="69">
        <v>5</v>
      </c>
      <c r="M26" s="130">
        <v>0</v>
      </c>
      <c r="N26" s="69">
        <v>0</v>
      </c>
      <c r="O26" s="130">
        <v>0</v>
      </c>
      <c r="P26" s="69">
        <v>0</v>
      </c>
      <c r="Q26" s="130">
        <v>0</v>
      </c>
      <c r="R26" s="69">
        <v>0</v>
      </c>
      <c r="S26" s="69">
        <v>10</v>
      </c>
      <c r="T26" s="69">
        <v>0</v>
      </c>
      <c r="U26" s="69">
        <v>0</v>
      </c>
      <c r="V26" s="130">
        <v>0</v>
      </c>
      <c r="W26" s="69">
        <v>0</v>
      </c>
      <c r="X26" s="825">
        <v>0</v>
      </c>
      <c r="Y26" s="92">
        <v>0</v>
      </c>
      <c r="Z26" s="747"/>
      <c r="AA26" s="747"/>
      <c r="AB26" s="747"/>
      <c r="AC26" s="747"/>
    </row>
    <row r="27" spans="1:29" s="29" customFormat="1" ht="13.15" customHeight="1" x14ac:dyDescent="0.2">
      <c r="A27" s="87">
        <v>34</v>
      </c>
      <c r="B27" s="130">
        <v>4465</v>
      </c>
      <c r="C27" s="130">
        <v>3400</v>
      </c>
      <c r="D27" s="130">
        <v>1060</v>
      </c>
      <c r="E27" s="130">
        <v>45</v>
      </c>
      <c r="F27" s="69">
        <v>35</v>
      </c>
      <c r="G27" s="69">
        <v>155</v>
      </c>
      <c r="H27" s="69">
        <v>15</v>
      </c>
      <c r="I27" s="130">
        <v>90</v>
      </c>
      <c r="J27" s="69">
        <v>195</v>
      </c>
      <c r="K27" s="69">
        <v>80</v>
      </c>
      <c r="L27" s="69">
        <v>160</v>
      </c>
      <c r="M27" s="130">
        <v>30</v>
      </c>
      <c r="N27" s="69">
        <v>0</v>
      </c>
      <c r="O27" s="130">
        <v>20</v>
      </c>
      <c r="P27" s="69">
        <v>20</v>
      </c>
      <c r="Q27" s="130">
        <v>15</v>
      </c>
      <c r="R27" s="69">
        <v>40</v>
      </c>
      <c r="S27" s="69">
        <v>100</v>
      </c>
      <c r="T27" s="69">
        <v>20</v>
      </c>
      <c r="U27" s="69">
        <v>15</v>
      </c>
      <c r="V27" s="130">
        <v>0</v>
      </c>
      <c r="W27" s="69">
        <v>25</v>
      </c>
      <c r="X27" s="825">
        <v>0</v>
      </c>
      <c r="Y27" s="919">
        <v>5</v>
      </c>
      <c r="Z27" s="747"/>
      <c r="AA27" s="747"/>
      <c r="AB27" s="747"/>
      <c r="AC27" s="747"/>
    </row>
    <row r="28" spans="1:29" s="29" customFormat="1" ht="13.15" customHeight="1" x14ac:dyDescent="0.2">
      <c r="A28" s="87">
        <v>35</v>
      </c>
      <c r="B28" s="130">
        <v>3085</v>
      </c>
      <c r="C28" s="130">
        <v>1820</v>
      </c>
      <c r="D28" s="130">
        <v>1260</v>
      </c>
      <c r="E28" s="130">
        <v>25</v>
      </c>
      <c r="F28" s="69">
        <v>140</v>
      </c>
      <c r="G28" s="69">
        <v>200</v>
      </c>
      <c r="H28" s="69">
        <v>25</v>
      </c>
      <c r="I28" s="130">
        <v>85</v>
      </c>
      <c r="J28" s="69">
        <v>245</v>
      </c>
      <c r="K28" s="69">
        <v>85</v>
      </c>
      <c r="L28" s="69">
        <v>145</v>
      </c>
      <c r="M28" s="130">
        <v>15</v>
      </c>
      <c r="N28" s="69">
        <v>5</v>
      </c>
      <c r="O28" s="130">
        <v>50</v>
      </c>
      <c r="P28" s="69">
        <v>10</v>
      </c>
      <c r="Q28" s="130">
        <v>10</v>
      </c>
      <c r="R28" s="69">
        <v>80</v>
      </c>
      <c r="S28" s="69">
        <v>90</v>
      </c>
      <c r="T28" s="69">
        <v>15</v>
      </c>
      <c r="U28" s="69">
        <v>10</v>
      </c>
      <c r="V28" s="130">
        <v>15</v>
      </c>
      <c r="W28" s="69">
        <v>10</v>
      </c>
      <c r="X28" s="825">
        <v>0</v>
      </c>
      <c r="Y28" s="919">
        <v>5</v>
      </c>
      <c r="Z28" s="747"/>
      <c r="AA28" s="747"/>
      <c r="AB28" s="747"/>
      <c r="AC28" s="747"/>
    </row>
    <row r="29" spans="1:29" s="29" customFormat="1" ht="13.15" customHeight="1" x14ac:dyDescent="0.2">
      <c r="A29" s="87">
        <v>36</v>
      </c>
      <c r="B29" s="130">
        <v>3905</v>
      </c>
      <c r="C29" s="130">
        <v>2600</v>
      </c>
      <c r="D29" s="130">
        <v>1305</v>
      </c>
      <c r="E29" s="130">
        <v>35</v>
      </c>
      <c r="F29" s="69">
        <v>155</v>
      </c>
      <c r="G29" s="69">
        <v>270</v>
      </c>
      <c r="H29" s="69">
        <v>10</v>
      </c>
      <c r="I29" s="130">
        <v>90</v>
      </c>
      <c r="J29" s="69">
        <v>265</v>
      </c>
      <c r="K29" s="69">
        <v>65</v>
      </c>
      <c r="L29" s="69">
        <v>175</v>
      </c>
      <c r="M29" s="130">
        <v>20</v>
      </c>
      <c r="N29" s="69">
        <v>0</v>
      </c>
      <c r="O29" s="130">
        <v>50</v>
      </c>
      <c r="P29" s="69">
        <v>10</v>
      </c>
      <c r="Q29" s="130">
        <v>15</v>
      </c>
      <c r="R29" s="69">
        <v>35</v>
      </c>
      <c r="S29" s="69">
        <v>65</v>
      </c>
      <c r="T29" s="69">
        <v>20</v>
      </c>
      <c r="U29" s="69">
        <v>5</v>
      </c>
      <c r="V29" s="130">
        <v>0</v>
      </c>
      <c r="W29" s="69">
        <v>10</v>
      </c>
      <c r="X29" s="825">
        <v>0</v>
      </c>
      <c r="Y29" s="919">
        <v>0</v>
      </c>
      <c r="Z29" s="747"/>
      <c r="AA29" s="747"/>
      <c r="AB29" s="747"/>
      <c r="AC29" s="747"/>
    </row>
    <row r="30" spans="1:29" s="29" customFormat="1" ht="13.15" customHeight="1" x14ac:dyDescent="0.2">
      <c r="A30" s="87">
        <v>41</v>
      </c>
      <c r="B30" s="130">
        <v>3440</v>
      </c>
      <c r="C30" s="130">
        <v>2785</v>
      </c>
      <c r="D30" s="130">
        <v>660</v>
      </c>
      <c r="E30" s="130">
        <v>20</v>
      </c>
      <c r="F30" s="69">
        <v>15</v>
      </c>
      <c r="G30" s="69">
        <v>80</v>
      </c>
      <c r="H30" s="69">
        <v>15</v>
      </c>
      <c r="I30" s="130">
        <v>55</v>
      </c>
      <c r="J30" s="69">
        <v>170</v>
      </c>
      <c r="K30" s="69">
        <v>40</v>
      </c>
      <c r="L30" s="69">
        <v>95</v>
      </c>
      <c r="M30" s="130">
        <v>25</v>
      </c>
      <c r="N30" s="69">
        <v>5</v>
      </c>
      <c r="O30" s="130">
        <v>10</v>
      </c>
      <c r="P30" s="69">
        <v>10</v>
      </c>
      <c r="Q30" s="130">
        <v>0</v>
      </c>
      <c r="R30" s="69">
        <v>40</v>
      </c>
      <c r="S30" s="69">
        <v>55</v>
      </c>
      <c r="T30" s="69">
        <v>10</v>
      </c>
      <c r="U30" s="69">
        <v>5</v>
      </c>
      <c r="V30" s="130">
        <v>5</v>
      </c>
      <c r="W30" s="69">
        <v>5</v>
      </c>
      <c r="X30" s="825">
        <v>0</v>
      </c>
      <c r="Y30" s="919">
        <v>0</v>
      </c>
      <c r="Z30" s="747"/>
      <c r="AA30" s="747"/>
      <c r="AB30" s="747"/>
      <c r="AC30" s="747"/>
    </row>
    <row r="31" spans="1:29" s="29" customFormat="1" ht="13.15" customHeight="1" x14ac:dyDescent="0.2">
      <c r="A31" s="87">
        <v>42</v>
      </c>
      <c r="B31" s="130">
        <v>3320</v>
      </c>
      <c r="C31" s="130">
        <v>2825</v>
      </c>
      <c r="D31" s="130">
        <v>495</v>
      </c>
      <c r="E31" s="130">
        <v>50</v>
      </c>
      <c r="F31" s="69">
        <v>5</v>
      </c>
      <c r="G31" s="69">
        <v>55</v>
      </c>
      <c r="H31" s="69">
        <v>20</v>
      </c>
      <c r="I31" s="130">
        <v>30</v>
      </c>
      <c r="J31" s="69">
        <v>80</v>
      </c>
      <c r="K31" s="69">
        <v>65</v>
      </c>
      <c r="L31" s="69">
        <v>50</v>
      </c>
      <c r="M31" s="130">
        <v>20</v>
      </c>
      <c r="N31" s="69">
        <v>5</v>
      </c>
      <c r="O31" s="130">
        <v>5</v>
      </c>
      <c r="P31" s="69">
        <v>25</v>
      </c>
      <c r="Q31" s="130">
        <v>5</v>
      </c>
      <c r="R31" s="69">
        <v>15</v>
      </c>
      <c r="S31" s="69">
        <v>45</v>
      </c>
      <c r="T31" s="69">
        <v>15</v>
      </c>
      <c r="U31" s="69">
        <v>5</v>
      </c>
      <c r="V31" s="130">
        <v>5</v>
      </c>
      <c r="W31" s="69">
        <v>5</v>
      </c>
      <c r="X31" s="825">
        <v>0</v>
      </c>
      <c r="Y31" s="92">
        <v>0</v>
      </c>
      <c r="Z31" s="747"/>
      <c r="AA31" s="747"/>
      <c r="AB31" s="747"/>
      <c r="AC31" s="747"/>
    </row>
    <row r="32" spans="1:29" s="29" customFormat="1" ht="13.15" customHeight="1" x14ac:dyDescent="0.2">
      <c r="A32" s="87">
        <v>43</v>
      </c>
      <c r="B32" s="130">
        <v>5910</v>
      </c>
      <c r="C32" s="130">
        <v>4105</v>
      </c>
      <c r="D32" s="130">
        <v>1800</v>
      </c>
      <c r="E32" s="130">
        <v>45</v>
      </c>
      <c r="F32" s="69">
        <v>45</v>
      </c>
      <c r="G32" s="69">
        <v>250</v>
      </c>
      <c r="H32" s="69">
        <v>35</v>
      </c>
      <c r="I32" s="130">
        <v>145</v>
      </c>
      <c r="J32" s="69">
        <v>400</v>
      </c>
      <c r="K32" s="69">
        <v>125</v>
      </c>
      <c r="L32" s="69">
        <v>325</v>
      </c>
      <c r="M32" s="130">
        <v>35</v>
      </c>
      <c r="N32" s="69">
        <v>0</v>
      </c>
      <c r="O32" s="130">
        <v>40</v>
      </c>
      <c r="P32" s="69">
        <v>15</v>
      </c>
      <c r="Q32" s="130">
        <v>10</v>
      </c>
      <c r="R32" s="69">
        <v>75</v>
      </c>
      <c r="S32" s="69">
        <v>170</v>
      </c>
      <c r="T32" s="69">
        <v>20</v>
      </c>
      <c r="U32" s="69">
        <v>20</v>
      </c>
      <c r="V32" s="130">
        <v>15</v>
      </c>
      <c r="W32" s="69">
        <v>20</v>
      </c>
      <c r="X32" s="825">
        <v>0</v>
      </c>
      <c r="Y32" s="919">
        <v>10</v>
      </c>
      <c r="Z32" s="747"/>
      <c r="AA32" s="747"/>
      <c r="AB32" s="747"/>
      <c r="AC32" s="747"/>
    </row>
    <row r="33" spans="1:29" s="29" customFormat="1" ht="13.15" customHeight="1" x14ac:dyDescent="0.2">
      <c r="A33" s="87">
        <v>44</v>
      </c>
      <c r="B33" s="130">
        <v>4260</v>
      </c>
      <c r="C33" s="130">
        <v>3205</v>
      </c>
      <c r="D33" s="130">
        <v>1055</v>
      </c>
      <c r="E33" s="130">
        <v>35</v>
      </c>
      <c r="F33" s="69">
        <v>70</v>
      </c>
      <c r="G33" s="69">
        <v>205</v>
      </c>
      <c r="H33" s="69">
        <v>55</v>
      </c>
      <c r="I33" s="130">
        <v>50</v>
      </c>
      <c r="J33" s="69">
        <v>130</v>
      </c>
      <c r="K33" s="69">
        <v>50</v>
      </c>
      <c r="L33" s="69">
        <v>140</v>
      </c>
      <c r="M33" s="130">
        <v>45</v>
      </c>
      <c r="N33" s="69">
        <v>5</v>
      </c>
      <c r="O33" s="130">
        <v>85</v>
      </c>
      <c r="P33" s="69">
        <v>15</v>
      </c>
      <c r="Q33" s="130">
        <v>15</v>
      </c>
      <c r="R33" s="69">
        <v>40</v>
      </c>
      <c r="S33" s="69">
        <v>50</v>
      </c>
      <c r="T33" s="69">
        <v>15</v>
      </c>
      <c r="U33" s="69">
        <v>10</v>
      </c>
      <c r="V33" s="130">
        <v>5</v>
      </c>
      <c r="W33" s="69">
        <v>30</v>
      </c>
      <c r="X33" s="825">
        <v>0</v>
      </c>
      <c r="Y33" s="919">
        <v>10</v>
      </c>
      <c r="Z33" s="747"/>
      <c r="AA33" s="747"/>
      <c r="AB33" s="747"/>
      <c r="AC33" s="747"/>
    </row>
    <row r="34" spans="1:29" s="29" customFormat="1" ht="13.15" customHeight="1" x14ac:dyDescent="0.2">
      <c r="A34" s="87">
        <v>45</v>
      </c>
      <c r="B34" s="130">
        <v>235</v>
      </c>
      <c r="C34" s="130">
        <v>130</v>
      </c>
      <c r="D34" s="130">
        <v>100</v>
      </c>
      <c r="E34" s="130">
        <v>5</v>
      </c>
      <c r="F34" s="69">
        <v>0</v>
      </c>
      <c r="G34" s="69">
        <v>5</v>
      </c>
      <c r="H34" s="69">
        <v>0</v>
      </c>
      <c r="I34" s="130">
        <v>15</v>
      </c>
      <c r="J34" s="69">
        <v>45</v>
      </c>
      <c r="K34" s="69">
        <v>5</v>
      </c>
      <c r="L34" s="69">
        <v>5</v>
      </c>
      <c r="M34" s="130">
        <v>5</v>
      </c>
      <c r="N34" s="69">
        <v>0</v>
      </c>
      <c r="O34" s="130">
        <v>5</v>
      </c>
      <c r="P34" s="69">
        <v>0</v>
      </c>
      <c r="Q34" s="130">
        <v>0</v>
      </c>
      <c r="R34" s="69">
        <v>0</v>
      </c>
      <c r="S34" s="69">
        <v>5</v>
      </c>
      <c r="T34" s="69">
        <v>0</v>
      </c>
      <c r="U34" s="69">
        <v>0</v>
      </c>
      <c r="V34" s="130">
        <v>0</v>
      </c>
      <c r="W34" s="69">
        <v>0</v>
      </c>
      <c r="X34" s="825">
        <v>0</v>
      </c>
      <c r="Y34" s="92">
        <v>0</v>
      </c>
      <c r="Z34" s="747"/>
      <c r="AA34" s="747"/>
      <c r="AB34" s="747"/>
      <c r="AC34" s="747"/>
    </row>
    <row r="35" spans="1:29" s="29" customFormat="1" ht="13.15" customHeight="1" x14ac:dyDescent="0.2">
      <c r="A35" s="87">
        <v>46</v>
      </c>
      <c r="B35" s="130">
        <v>1045</v>
      </c>
      <c r="C35" s="130">
        <v>620</v>
      </c>
      <c r="D35" s="130">
        <v>425</v>
      </c>
      <c r="E35" s="130">
        <v>0</v>
      </c>
      <c r="F35" s="69">
        <v>5</v>
      </c>
      <c r="G35" s="69">
        <v>10</v>
      </c>
      <c r="H35" s="69">
        <v>5</v>
      </c>
      <c r="I35" s="130">
        <v>20</v>
      </c>
      <c r="J35" s="69">
        <v>15</v>
      </c>
      <c r="K35" s="69">
        <v>30</v>
      </c>
      <c r="L35" s="69">
        <v>120</v>
      </c>
      <c r="M35" s="130">
        <v>5</v>
      </c>
      <c r="N35" s="69">
        <v>0</v>
      </c>
      <c r="O35" s="130">
        <v>20</v>
      </c>
      <c r="P35" s="69">
        <v>0</v>
      </c>
      <c r="Q35" s="130">
        <v>0</v>
      </c>
      <c r="R35" s="69">
        <v>70</v>
      </c>
      <c r="S35" s="69">
        <v>115</v>
      </c>
      <c r="T35" s="69">
        <v>0</v>
      </c>
      <c r="U35" s="69">
        <v>0</v>
      </c>
      <c r="V35" s="130">
        <v>0</v>
      </c>
      <c r="W35" s="69">
        <v>0</v>
      </c>
      <c r="X35" s="825">
        <v>0</v>
      </c>
      <c r="Y35" s="919">
        <v>0</v>
      </c>
      <c r="Z35" s="747"/>
      <c r="AA35" s="747"/>
      <c r="AB35" s="747"/>
      <c r="AC35" s="747"/>
    </row>
    <row r="36" spans="1:29" s="29" customFormat="1" ht="13.15" customHeight="1" x14ac:dyDescent="0.2">
      <c r="A36" s="87">
        <v>47</v>
      </c>
      <c r="B36" s="130">
        <v>930</v>
      </c>
      <c r="C36" s="130">
        <v>885</v>
      </c>
      <c r="D36" s="130">
        <v>45</v>
      </c>
      <c r="E36" s="130">
        <v>0</v>
      </c>
      <c r="F36" s="69">
        <v>0</v>
      </c>
      <c r="G36" s="69">
        <v>0</v>
      </c>
      <c r="H36" s="69">
        <v>0</v>
      </c>
      <c r="I36" s="130">
        <v>5</v>
      </c>
      <c r="J36" s="69">
        <v>10</v>
      </c>
      <c r="K36" s="69">
        <v>5</v>
      </c>
      <c r="L36" s="69">
        <v>0</v>
      </c>
      <c r="M36" s="130">
        <v>0</v>
      </c>
      <c r="N36" s="69">
        <v>0</v>
      </c>
      <c r="O36" s="130">
        <v>0</v>
      </c>
      <c r="P36" s="69">
        <v>0</v>
      </c>
      <c r="Q36" s="130">
        <v>0</v>
      </c>
      <c r="R36" s="69">
        <v>0</v>
      </c>
      <c r="S36" s="69">
        <v>0</v>
      </c>
      <c r="T36" s="69">
        <v>5</v>
      </c>
      <c r="U36" s="69">
        <v>5</v>
      </c>
      <c r="V36" s="130">
        <v>5</v>
      </c>
      <c r="W36" s="69">
        <v>5</v>
      </c>
      <c r="X36" s="825">
        <v>0</v>
      </c>
      <c r="Y36" s="92">
        <v>0</v>
      </c>
      <c r="Z36" s="747"/>
      <c r="AA36" s="747"/>
      <c r="AB36" s="747"/>
      <c r="AC36" s="747"/>
    </row>
    <row r="37" spans="1:29" s="29" customFormat="1" ht="13.15" customHeight="1" x14ac:dyDescent="0.2">
      <c r="A37" s="87">
        <v>48</v>
      </c>
      <c r="B37" s="130">
        <v>5</v>
      </c>
      <c r="C37" s="130">
        <v>5</v>
      </c>
      <c r="D37" s="130">
        <v>5</v>
      </c>
      <c r="E37" s="130">
        <v>0</v>
      </c>
      <c r="F37" s="69">
        <v>0</v>
      </c>
      <c r="G37" s="69">
        <v>0</v>
      </c>
      <c r="H37" s="69">
        <v>0</v>
      </c>
      <c r="I37" s="130">
        <v>0</v>
      </c>
      <c r="J37" s="69">
        <v>5</v>
      </c>
      <c r="K37" s="69">
        <v>0</v>
      </c>
      <c r="L37" s="69">
        <v>0</v>
      </c>
      <c r="M37" s="130">
        <v>0</v>
      </c>
      <c r="N37" s="69">
        <v>0</v>
      </c>
      <c r="O37" s="130">
        <v>0</v>
      </c>
      <c r="P37" s="69">
        <v>0</v>
      </c>
      <c r="Q37" s="130">
        <v>0</v>
      </c>
      <c r="R37" s="69">
        <v>0</v>
      </c>
      <c r="S37" s="69">
        <v>0</v>
      </c>
      <c r="T37" s="69">
        <v>0</v>
      </c>
      <c r="U37" s="69">
        <v>0</v>
      </c>
      <c r="V37" s="130">
        <v>0</v>
      </c>
      <c r="W37" s="69">
        <v>0</v>
      </c>
      <c r="X37" s="825">
        <v>0</v>
      </c>
      <c r="Y37" s="92">
        <v>0</v>
      </c>
      <c r="Z37" s="747"/>
      <c r="AA37" s="747"/>
      <c r="AB37" s="747"/>
      <c r="AC37" s="747"/>
    </row>
    <row r="38" spans="1:29" s="29" customFormat="1" ht="13.15" customHeight="1" x14ac:dyDescent="0.2">
      <c r="A38" s="87">
        <v>51</v>
      </c>
      <c r="B38" s="130">
        <v>2265</v>
      </c>
      <c r="C38" s="130">
        <v>2055</v>
      </c>
      <c r="D38" s="130">
        <v>210</v>
      </c>
      <c r="E38" s="130">
        <v>5</v>
      </c>
      <c r="F38" s="69">
        <v>0</v>
      </c>
      <c r="G38" s="69">
        <v>15</v>
      </c>
      <c r="H38" s="69">
        <v>10</v>
      </c>
      <c r="I38" s="130">
        <v>25</v>
      </c>
      <c r="J38" s="69">
        <v>35</v>
      </c>
      <c r="K38" s="69">
        <v>25</v>
      </c>
      <c r="L38" s="69">
        <v>25</v>
      </c>
      <c r="M38" s="130">
        <v>20</v>
      </c>
      <c r="N38" s="69">
        <v>5</v>
      </c>
      <c r="O38" s="130">
        <v>10</v>
      </c>
      <c r="P38" s="69">
        <v>0</v>
      </c>
      <c r="Q38" s="130">
        <v>0</v>
      </c>
      <c r="R38" s="69">
        <v>0</v>
      </c>
      <c r="S38" s="69">
        <v>5</v>
      </c>
      <c r="T38" s="69">
        <v>5</v>
      </c>
      <c r="U38" s="69">
        <v>5</v>
      </c>
      <c r="V38" s="130">
        <v>5</v>
      </c>
      <c r="W38" s="69">
        <v>10</v>
      </c>
      <c r="X38" s="825">
        <v>0</v>
      </c>
      <c r="Y38" s="919">
        <v>0</v>
      </c>
      <c r="Z38" s="747"/>
      <c r="AA38" s="747"/>
      <c r="AB38" s="747"/>
      <c r="AC38" s="747"/>
    </row>
    <row r="39" spans="1:29" s="29" customFormat="1" ht="13.15" customHeight="1" x14ac:dyDescent="0.2">
      <c r="A39" s="87">
        <v>52</v>
      </c>
      <c r="B39" s="130">
        <v>3315</v>
      </c>
      <c r="C39" s="130">
        <v>2830</v>
      </c>
      <c r="D39" s="130">
        <v>485</v>
      </c>
      <c r="E39" s="130">
        <v>15</v>
      </c>
      <c r="F39" s="69">
        <v>20</v>
      </c>
      <c r="G39" s="69">
        <v>15</v>
      </c>
      <c r="H39" s="69">
        <v>10</v>
      </c>
      <c r="I39" s="130">
        <v>65</v>
      </c>
      <c r="J39" s="69">
        <v>80</v>
      </c>
      <c r="K39" s="69">
        <v>60</v>
      </c>
      <c r="L39" s="69">
        <v>60</v>
      </c>
      <c r="M39" s="130">
        <v>30</v>
      </c>
      <c r="N39" s="69">
        <v>0</v>
      </c>
      <c r="O39" s="130">
        <v>10</v>
      </c>
      <c r="P39" s="69">
        <v>5</v>
      </c>
      <c r="Q39" s="130">
        <v>0</v>
      </c>
      <c r="R39" s="69">
        <v>25</v>
      </c>
      <c r="S39" s="69">
        <v>50</v>
      </c>
      <c r="T39" s="69">
        <v>15</v>
      </c>
      <c r="U39" s="69">
        <v>5</v>
      </c>
      <c r="V39" s="130">
        <v>0</v>
      </c>
      <c r="W39" s="69">
        <v>15</v>
      </c>
      <c r="X39" s="825">
        <v>0</v>
      </c>
      <c r="Y39" s="92">
        <v>0</v>
      </c>
      <c r="Z39" s="747"/>
      <c r="AA39" s="747"/>
      <c r="AB39" s="747"/>
      <c r="AC39" s="747"/>
    </row>
    <row r="40" spans="1:29" s="29" customFormat="1" ht="13.15" customHeight="1" x14ac:dyDescent="0.2">
      <c r="A40" s="87">
        <v>53</v>
      </c>
      <c r="B40" s="130">
        <v>1910</v>
      </c>
      <c r="C40" s="130">
        <v>1755</v>
      </c>
      <c r="D40" s="130">
        <v>155</v>
      </c>
      <c r="E40" s="130">
        <v>5</v>
      </c>
      <c r="F40" s="69">
        <v>0</v>
      </c>
      <c r="G40" s="69">
        <v>10</v>
      </c>
      <c r="H40" s="69">
        <v>5</v>
      </c>
      <c r="I40" s="130">
        <v>25</v>
      </c>
      <c r="J40" s="69">
        <v>35</v>
      </c>
      <c r="K40" s="69">
        <v>5</v>
      </c>
      <c r="L40" s="69">
        <v>20</v>
      </c>
      <c r="M40" s="130">
        <v>15</v>
      </c>
      <c r="N40" s="69">
        <v>0</v>
      </c>
      <c r="O40" s="130">
        <v>0</v>
      </c>
      <c r="P40" s="69">
        <v>5</v>
      </c>
      <c r="Q40" s="130">
        <v>0</v>
      </c>
      <c r="R40" s="69">
        <v>5</v>
      </c>
      <c r="S40" s="69">
        <v>10</v>
      </c>
      <c r="T40" s="69">
        <v>0</v>
      </c>
      <c r="U40" s="69">
        <v>0</v>
      </c>
      <c r="V40" s="130">
        <v>0</v>
      </c>
      <c r="W40" s="69">
        <v>5</v>
      </c>
      <c r="X40" s="825">
        <v>0</v>
      </c>
      <c r="Y40" s="92">
        <v>0</v>
      </c>
      <c r="Z40" s="747"/>
      <c r="AA40" s="747"/>
      <c r="AB40" s="747"/>
      <c r="AC40" s="747"/>
    </row>
    <row r="41" spans="1:29" s="29" customFormat="1" ht="13.15" customHeight="1" x14ac:dyDescent="0.2">
      <c r="A41" s="87">
        <v>54</v>
      </c>
      <c r="B41" s="130">
        <v>615</v>
      </c>
      <c r="C41" s="130">
        <v>555</v>
      </c>
      <c r="D41" s="130">
        <v>60</v>
      </c>
      <c r="E41" s="130">
        <v>10</v>
      </c>
      <c r="F41" s="69">
        <v>0</v>
      </c>
      <c r="G41" s="69">
        <v>0</v>
      </c>
      <c r="H41" s="69">
        <v>0</v>
      </c>
      <c r="I41" s="130">
        <v>10</v>
      </c>
      <c r="J41" s="69">
        <v>0</v>
      </c>
      <c r="K41" s="69">
        <v>0</v>
      </c>
      <c r="L41" s="69">
        <v>10</v>
      </c>
      <c r="M41" s="130">
        <v>5</v>
      </c>
      <c r="N41" s="69">
        <v>0</v>
      </c>
      <c r="O41" s="130">
        <v>5</v>
      </c>
      <c r="P41" s="69">
        <v>0</v>
      </c>
      <c r="Q41" s="130">
        <v>0</v>
      </c>
      <c r="R41" s="69">
        <v>0</v>
      </c>
      <c r="S41" s="69">
        <v>5</v>
      </c>
      <c r="T41" s="69">
        <v>0</v>
      </c>
      <c r="U41" s="69">
        <v>0</v>
      </c>
      <c r="V41" s="130">
        <v>0</v>
      </c>
      <c r="W41" s="69">
        <v>5</v>
      </c>
      <c r="X41" s="825">
        <v>0</v>
      </c>
      <c r="Y41" s="92">
        <v>0</v>
      </c>
      <c r="Z41" s="747"/>
      <c r="AA41" s="747"/>
      <c r="AB41" s="747"/>
      <c r="AC41" s="747"/>
    </row>
    <row r="42" spans="1:29" s="29" customFormat="1" ht="13.15" customHeight="1" x14ac:dyDescent="0.2">
      <c r="A42" s="87">
        <v>55</v>
      </c>
      <c r="B42" s="130">
        <v>2960</v>
      </c>
      <c r="C42" s="130">
        <v>2475</v>
      </c>
      <c r="D42" s="130">
        <v>485</v>
      </c>
      <c r="E42" s="130">
        <v>20</v>
      </c>
      <c r="F42" s="69">
        <v>5</v>
      </c>
      <c r="G42" s="69">
        <v>40</v>
      </c>
      <c r="H42" s="69">
        <v>10</v>
      </c>
      <c r="I42" s="130">
        <v>30</v>
      </c>
      <c r="J42" s="69">
        <v>70</v>
      </c>
      <c r="K42" s="69">
        <v>50</v>
      </c>
      <c r="L42" s="69">
        <v>65</v>
      </c>
      <c r="M42" s="130">
        <v>45</v>
      </c>
      <c r="N42" s="69">
        <v>0</v>
      </c>
      <c r="O42" s="130">
        <v>5</v>
      </c>
      <c r="P42" s="69">
        <v>5</v>
      </c>
      <c r="Q42" s="130">
        <v>0</v>
      </c>
      <c r="R42" s="69">
        <v>25</v>
      </c>
      <c r="S42" s="69">
        <v>65</v>
      </c>
      <c r="T42" s="69">
        <v>25</v>
      </c>
      <c r="U42" s="69">
        <v>5</v>
      </c>
      <c r="V42" s="130">
        <v>5</v>
      </c>
      <c r="W42" s="69">
        <v>20</v>
      </c>
      <c r="X42" s="825">
        <v>0</v>
      </c>
      <c r="Y42" s="919">
        <v>0</v>
      </c>
      <c r="Z42" s="747"/>
      <c r="AA42" s="747"/>
      <c r="AB42" s="747"/>
      <c r="AC42" s="747"/>
    </row>
    <row r="43" spans="1:29" s="29" customFormat="1" ht="13.15" customHeight="1" x14ac:dyDescent="0.2">
      <c r="A43" s="87">
        <v>61</v>
      </c>
      <c r="B43" s="130">
        <v>2365</v>
      </c>
      <c r="C43" s="130">
        <v>2180</v>
      </c>
      <c r="D43" s="130">
        <v>185</v>
      </c>
      <c r="E43" s="130">
        <v>10</v>
      </c>
      <c r="F43" s="69">
        <v>10</v>
      </c>
      <c r="G43" s="69">
        <v>10</v>
      </c>
      <c r="H43" s="69">
        <v>5</v>
      </c>
      <c r="I43" s="130">
        <v>25</v>
      </c>
      <c r="J43" s="69">
        <v>25</v>
      </c>
      <c r="K43" s="69">
        <v>5</v>
      </c>
      <c r="L43" s="69">
        <v>25</v>
      </c>
      <c r="M43" s="130">
        <v>15</v>
      </c>
      <c r="N43" s="69">
        <v>0</v>
      </c>
      <c r="O43" s="130">
        <v>0</v>
      </c>
      <c r="P43" s="69">
        <v>5</v>
      </c>
      <c r="Q43" s="130">
        <v>0</v>
      </c>
      <c r="R43" s="69">
        <v>0</v>
      </c>
      <c r="S43" s="69">
        <v>10</v>
      </c>
      <c r="T43" s="69">
        <v>15</v>
      </c>
      <c r="U43" s="69">
        <v>15</v>
      </c>
      <c r="V43" s="130">
        <v>5</v>
      </c>
      <c r="W43" s="69">
        <v>5</v>
      </c>
      <c r="X43" s="825">
        <v>0</v>
      </c>
      <c r="Y43" s="92">
        <v>0</v>
      </c>
      <c r="Z43" s="747"/>
      <c r="AA43" s="747"/>
      <c r="AB43" s="747"/>
      <c r="AC43" s="747"/>
    </row>
    <row r="44" spans="1:29" s="29" customFormat="1" ht="13.15" customHeight="1" x14ac:dyDescent="0.2">
      <c r="A44" s="87">
        <v>62</v>
      </c>
      <c r="B44" s="130">
        <v>975</v>
      </c>
      <c r="C44" s="130">
        <v>915</v>
      </c>
      <c r="D44" s="130">
        <v>60</v>
      </c>
      <c r="E44" s="130">
        <v>10</v>
      </c>
      <c r="F44" s="69">
        <v>0</v>
      </c>
      <c r="G44" s="69">
        <v>0</v>
      </c>
      <c r="H44" s="69">
        <v>0</v>
      </c>
      <c r="I44" s="130">
        <v>10</v>
      </c>
      <c r="J44" s="69">
        <v>5</v>
      </c>
      <c r="K44" s="69">
        <v>20</v>
      </c>
      <c r="L44" s="69">
        <v>5</v>
      </c>
      <c r="M44" s="130">
        <v>5</v>
      </c>
      <c r="N44" s="69">
        <v>0</v>
      </c>
      <c r="O44" s="130">
        <v>0</v>
      </c>
      <c r="P44" s="69">
        <v>0</v>
      </c>
      <c r="Q44" s="130">
        <v>0</v>
      </c>
      <c r="R44" s="69">
        <v>0</v>
      </c>
      <c r="S44" s="69">
        <v>0</v>
      </c>
      <c r="T44" s="69">
        <v>0</v>
      </c>
      <c r="U44" s="69">
        <v>0</v>
      </c>
      <c r="V44" s="130">
        <v>0</v>
      </c>
      <c r="W44" s="69">
        <v>5</v>
      </c>
      <c r="X44" s="825">
        <v>0</v>
      </c>
      <c r="Y44" s="92">
        <v>0</v>
      </c>
      <c r="Z44" s="747"/>
      <c r="AA44" s="747"/>
      <c r="AB44" s="747"/>
      <c r="AC44" s="747"/>
    </row>
    <row r="45" spans="1:29" s="29" customFormat="1" ht="13.15" customHeight="1" x14ac:dyDescent="0.2">
      <c r="A45" s="87">
        <v>63</v>
      </c>
      <c r="B45" s="130">
        <v>570</v>
      </c>
      <c r="C45" s="130">
        <v>560</v>
      </c>
      <c r="D45" s="130">
        <v>10</v>
      </c>
      <c r="E45" s="130">
        <v>0</v>
      </c>
      <c r="F45" s="69">
        <v>0</v>
      </c>
      <c r="G45" s="69">
        <v>5</v>
      </c>
      <c r="H45" s="69">
        <v>0</v>
      </c>
      <c r="I45" s="130">
        <v>0</v>
      </c>
      <c r="J45" s="69">
        <v>0</v>
      </c>
      <c r="K45" s="69">
        <v>0</v>
      </c>
      <c r="L45" s="69">
        <v>0</v>
      </c>
      <c r="M45" s="130">
        <v>0</v>
      </c>
      <c r="N45" s="69">
        <v>0</v>
      </c>
      <c r="O45" s="130">
        <v>0</v>
      </c>
      <c r="P45" s="69">
        <v>0</v>
      </c>
      <c r="Q45" s="130">
        <v>0</v>
      </c>
      <c r="R45" s="69">
        <v>0</v>
      </c>
      <c r="S45" s="69">
        <v>0</v>
      </c>
      <c r="T45" s="69">
        <v>0</v>
      </c>
      <c r="U45" s="69">
        <v>0</v>
      </c>
      <c r="V45" s="130">
        <v>0</v>
      </c>
      <c r="W45" s="69">
        <v>0</v>
      </c>
      <c r="X45" s="825">
        <v>0</v>
      </c>
      <c r="Y45" s="92">
        <v>0</v>
      </c>
      <c r="Z45" s="747"/>
      <c r="AA45" s="747"/>
      <c r="AB45" s="747"/>
      <c r="AC45" s="747"/>
    </row>
    <row r="46" spans="1:29" s="29" customFormat="1" ht="13.15" customHeight="1" x14ac:dyDescent="0.2">
      <c r="A46" s="87">
        <v>64</v>
      </c>
      <c r="B46" s="130">
        <v>345</v>
      </c>
      <c r="C46" s="130">
        <v>315</v>
      </c>
      <c r="D46" s="130">
        <v>25</v>
      </c>
      <c r="E46" s="130">
        <v>5</v>
      </c>
      <c r="F46" s="69">
        <v>0</v>
      </c>
      <c r="G46" s="69">
        <v>5</v>
      </c>
      <c r="H46" s="69">
        <v>0</v>
      </c>
      <c r="I46" s="130">
        <v>5</v>
      </c>
      <c r="J46" s="69">
        <v>0</v>
      </c>
      <c r="K46" s="69">
        <v>5</v>
      </c>
      <c r="L46" s="69">
        <v>5</v>
      </c>
      <c r="M46" s="130">
        <v>0</v>
      </c>
      <c r="N46" s="69">
        <v>0</v>
      </c>
      <c r="O46" s="130">
        <v>0</v>
      </c>
      <c r="P46" s="69">
        <v>0</v>
      </c>
      <c r="Q46" s="130">
        <v>0</v>
      </c>
      <c r="R46" s="69">
        <v>0</v>
      </c>
      <c r="S46" s="69">
        <v>0</v>
      </c>
      <c r="T46" s="69">
        <v>0</v>
      </c>
      <c r="U46" s="69">
        <v>0</v>
      </c>
      <c r="V46" s="130">
        <v>0</v>
      </c>
      <c r="W46" s="69">
        <v>0</v>
      </c>
      <c r="X46" s="825">
        <v>0</v>
      </c>
      <c r="Y46" s="92">
        <v>0</v>
      </c>
      <c r="Z46" s="747"/>
      <c r="AA46" s="747"/>
      <c r="AB46" s="747"/>
      <c r="AC46" s="747"/>
    </row>
    <row r="47" spans="1:29" s="29" customFormat="1" ht="13.15" customHeight="1" x14ac:dyDescent="0.2">
      <c r="A47" s="87">
        <v>65</v>
      </c>
      <c r="B47" s="130">
        <v>580</v>
      </c>
      <c r="C47" s="130">
        <v>530</v>
      </c>
      <c r="D47" s="130">
        <v>55</v>
      </c>
      <c r="E47" s="130">
        <v>0</v>
      </c>
      <c r="F47" s="69">
        <v>0</v>
      </c>
      <c r="G47" s="69">
        <v>5</v>
      </c>
      <c r="H47" s="69">
        <v>0</v>
      </c>
      <c r="I47" s="130">
        <v>10</v>
      </c>
      <c r="J47" s="69">
        <v>10</v>
      </c>
      <c r="K47" s="69">
        <v>10</v>
      </c>
      <c r="L47" s="69">
        <v>0</v>
      </c>
      <c r="M47" s="130">
        <v>10</v>
      </c>
      <c r="N47" s="69">
        <v>0</v>
      </c>
      <c r="O47" s="130">
        <v>0</v>
      </c>
      <c r="P47" s="69">
        <v>0</v>
      </c>
      <c r="Q47" s="130">
        <v>0</v>
      </c>
      <c r="R47" s="69">
        <v>0</v>
      </c>
      <c r="S47" s="69">
        <v>0</v>
      </c>
      <c r="T47" s="69">
        <v>0</v>
      </c>
      <c r="U47" s="69">
        <v>0</v>
      </c>
      <c r="V47" s="130">
        <v>0</v>
      </c>
      <c r="W47" s="69">
        <v>0</v>
      </c>
      <c r="X47" s="825">
        <v>0</v>
      </c>
      <c r="Y47" s="92">
        <v>0</v>
      </c>
      <c r="Z47" s="747"/>
      <c r="AA47" s="747"/>
      <c r="AB47" s="747"/>
      <c r="AC47" s="747"/>
    </row>
    <row r="48" spans="1:29" s="29" customFormat="1" ht="13.15" customHeight="1" x14ac:dyDescent="0.2">
      <c r="A48" s="87">
        <v>66</v>
      </c>
      <c r="B48" s="130">
        <v>2415</v>
      </c>
      <c r="C48" s="130">
        <v>2195</v>
      </c>
      <c r="D48" s="130">
        <v>220</v>
      </c>
      <c r="E48" s="130">
        <v>5</v>
      </c>
      <c r="F48" s="69">
        <v>5</v>
      </c>
      <c r="G48" s="69">
        <v>35</v>
      </c>
      <c r="H48" s="69">
        <v>15</v>
      </c>
      <c r="I48" s="130">
        <v>30</v>
      </c>
      <c r="J48" s="69">
        <v>35</v>
      </c>
      <c r="K48" s="69">
        <v>5</v>
      </c>
      <c r="L48" s="69">
        <v>10</v>
      </c>
      <c r="M48" s="130">
        <v>25</v>
      </c>
      <c r="N48" s="69">
        <v>5</v>
      </c>
      <c r="O48" s="130">
        <v>5</v>
      </c>
      <c r="P48" s="69">
        <v>0</v>
      </c>
      <c r="Q48" s="130">
        <v>0</v>
      </c>
      <c r="R48" s="69">
        <v>15</v>
      </c>
      <c r="S48" s="69">
        <v>10</v>
      </c>
      <c r="T48" s="69">
        <v>15</v>
      </c>
      <c r="U48" s="69">
        <v>5</v>
      </c>
      <c r="V48" s="130">
        <v>5</v>
      </c>
      <c r="W48" s="69">
        <v>5</v>
      </c>
      <c r="X48" s="825">
        <v>0</v>
      </c>
      <c r="Y48" s="92">
        <v>0</v>
      </c>
      <c r="Z48" s="747"/>
      <c r="AA48" s="747"/>
      <c r="AB48" s="747"/>
      <c r="AC48" s="747"/>
    </row>
    <row r="49" spans="1:29" s="29" customFormat="1" ht="13.15" customHeight="1" x14ac:dyDescent="0.2">
      <c r="A49" s="87">
        <v>71</v>
      </c>
      <c r="B49" s="130">
        <v>1740</v>
      </c>
      <c r="C49" s="130">
        <v>1480</v>
      </c>
      <c r="D49" s="130">
        <v>260</v>
      </c>
      <c r="E49" s="130">
        <v>15</v>
      </c>
      <c r="F49" s="69">
        <v>0</v>
      </c>
      <c r="G49" s="69">
        <v>30</v>
      </c>
      <c r="H49" s="69">
        <v>5</v>
      </c>
      <c r="I49" s="130">
        <v>35</v>
      </c>
      <c r="J49" s="69">
        <v>45</v>
      </c>
      <c r="K49" s="69">
        <v>30</v>
      </c>
      <c r="L49" s="69">
        <v>15</v>
      </c>
      <c r="M49" s="130">
        <v>10</v>
      </c>
      <c r="N49" s="69">
        <v>0</v>
      </c>
      <c r="O49" s="130">
        <v>15</v>
      </c>
      <c r="P49" s="69">
        <v>0</v>
      </c>
      <c r="Q49" s="130">
        <v>0</v>
      </c>
      <c r="R49" s="69">
        <v>10</v>
      </c>
      <c r="S49" s="69">
        <v>25</v>
      </c>
      <c r="T49" s="69">
        <v>5</v>
      </c>
      <c r="U49" s="69">
        <v>5</v>
      </c>
      <c r="V49" s="130">
        <v>0</v>
      </c>
      <c r="W49" s="69">
        <v>10</v>
      </c>
      <c r="X49" s="825">
        <v>0</v>
      </c>
      <c r="Y49" s="92">
        <v>0</v>
      </c>
      <c r="Z49" s="747"/>
      <c r="AA49" s="747"/>
      <c r="AB49" s="747"/>
      <c r="AC49" s="747"/>
    </row>
    <row r="50" spans="1:29" s="29" customFormat="1" ht="13.15" customHeight="1" x14ac:dyDescent="0.2">
      <c r="A50" s="87">
        <v>72</v>
      </c>
      <c r="B50" s="130">
        <v>3005</v>
      </c>
      <c r="C50" s="130">
        <v>2665</v>
      </c>
      <c r="D50" s="130">
        <v>335</v>
      </c>
      <c r="E50" s="130">
        <v>10</v>
      </c>
      <c r="F50" s="69">
        <v>10</v>
      </c>
      <c r="G50" s="69">
        <v>45</v>
      </c>
      <c r="H50" s="69">
        <v>15</v>
      </c>
      <c r="I50" s="130">
        <v>35</v>
      </c>
      <c r="J50" s="69">
        <v>55</v>
      </c>
      <c r="K50" s="69">
        <v>30</v>
      </c>
      <c r="L50" s="69">
        <v>55</v>
      </c>
      <c r="M50" s="130">
        <v>20</v>
      </c>
      <c r="N50" s="69">
        <v>5</v>
      </c>
      <c r="O50" s="130">
        <v>0</v>
      </c>
      <c r="P50" s="69">
        <v>10</v>
      </c>
      <c r="Q50" s="130">
        <v>0</v>
      </c>
      <c r="R50" s="69">
        <v>5</v>
      </c>
      <c r="S50" s="69">
        <v>20</v>
      </c>
      <c r="T50" s="69">
        <v>10</v>
      </c>
      <c r="U50" s="69">
        <v>5</v>
      </c>
      <c r="V50" s="130">
        <v>5</v>
      </c>
      <c r="W50" s="69">
        <v>5</v>
      </c>
      <c r="X50" s="825">
        <v>0</v>
      </c>
      <c r="Y50" s="92">
        <v>0</v>
      </c>
      <c r="Z50" s="747"/>
      <c r="AA50" s="747"/>
      <c r="AB50" s="747"/>
      <c r="AC50" s="747"/>
    </row>
    <row r="51" spans="1:29" s="29" customFormat="1" ht="13.15" customHeight="1" x14ac:dyDescent="0.2">
      <c r="A51" s="87">
        <v>81</v>
      </c>
      <c r="B51" s="130">
        <v>1600</v>
      </c>
      <c r="C51" s="130">
        <v>1320</v>
      </c>
      <c r="D51" s="130">
        <v>280</v>
      </c>
      <c r="E51" s="130">
        <v>15</v>
      </c>
      <c r="F51" s="69">
        <v>20</v>
      </c>
      <c r="G51" s="69">
        <v>30</v>
      </c>
      <c r="H51" s="69">
        <v>15</v>
      </c>
      <c r="I51" s="130">
        <v>55</v>
      </c>
      <c r="J51" s="69">
        <v>50</v>
      </c>
      <c r="K51" s="69">
        <v>15</v>
      </c>
      <c r="L51" s="69">
        <v>40</v>
      </c>
      <c r="M51" s="130">
        <v>10</v>
      </c>
      <c r="N51" s="69">
        <v>0</v>
      </c>
      <c r="O51" s="130">
        <v>0</v>
      </c>
      <c r="P51" s="69">
        <v>5</v>
      </c>
      <c r="Q51" s="130">
        <v>0</v>
      </c>
      <c r="R51" s="69">
        <v>10</v>
      </c>
      <c r="S51" s="69">
        <v>15</v>
      </c>
      <c r="T51" s="69">
        <v>0</v>
      </c>
      <c r="U51" s="69">
        <v>0</v>
      </c>
      <c r="V51" s="130">
        <v>0</v>
      </c>
      <c r="W51" s="69">
        <v>0</v>
      </c>
      <c r="X51" s="825">
        <v>0</v>
      </c>
      <c r="Y51" s="92">
        <v>0</v>
      </c>
      <c r="Z51" s="747"/>
      <c r="AA51" s="747"/>
      <c r="AB51" s="747"/>
      <c r="AC51" s="747"/>
    </row>
    <row r="52" spans="1:29" s="29" customFormat="1" ht="13.15" customHeight="1" x14ac:dyDescent="0.2">
      <c r="A52" s="87">
        <v>82</v>
      </c>
      <c r="B52" s="130">
        <v>2465</v>
      </c>
      <c r="C52" s="130">
        <v>1900</v>
      </c>
      <c r="D52" s="130">
        <v>560</v>
      </c>
      <c r="E52" s="130">
        <v>10</v>
      </c>
      <c r="F52" s="69">
        <v>15</v>
      </c>
      <c r="G52" s="69">
        <v>80</v>
      </c>
      <c r="H52" s="69">
        <v>5</v>
      </c>
      <c r="I52" s="130">
        <v>60</v>
      </c>
      <c r="J52" s="69">
        <v>155</v>
      </c>
      <c r="K52" s="69">
        <v>40</v>
      </c>
      <c r="L52" s="69">
        <v>90</v>
      </c>
      <c r="M52" s="130">
        <v>10</v>
      </c>
      <c r="N52" s="69">
        <v>5</v>
      </c>
      <c r="O52" s="130">
        <v>10</v>
      </c>
      <c r="P52" s="69">
        <v>5</v>
      </c>
      <c r="Q52" s="130">
        <v>0</v>
      </c>
      <c r="R52" s="69">
        <v>40</v>
      </c>
      <c r="S52" s="69">
        <v>20</v>
      </c>
      <c r="T52" s="69">
        <v>10</v>
      </c>
      <c r="U52" s="69">
        <v>10</v>
      </c>
      <c r="V52" s="130">
        <v>0</v>
      </c>
      <c r="W52" s="69">
        <v>5</v>
      </c>
      <c r="X52" s="825">
        <v>0</v>
      </c>
      <c r="Y52" s="919">
        <v>0</v>
      </c>
      <c r="Z52" s="747"/>
      <c r="AA52" s="747"/>
      <c r="AB52" s="747"/>
      <c r="AC52" s="747"/>
    </row>
    <row r="53" spans="1:29" s="29" customFormat="1" ht="13.15" customHeight="1" x14ac:dyDescent="0.2">
      <c r="A53" s="87">
        <v>83</v>
      </c>
      <c r="B53" s="130">
        <v>1585</v>
      </c>
      <c r="C53" s="130">
        <v>1300</v>
      </c>
      <c r="D53" s="130">
        <v>290</v>
      </c>
      <c r="E53" s="130">
        <v>5</v>
      </c>
      <c r="F53" s="69">
        <v>0</v>
      </c>
      <c r="G53" s="69">
        <v>45</v>
      </c>
      <c r="H53" s="69">
        <v>5</v>
      </c>
      <c r="I53" s="130">
        <v>25</v>
      </c>
      <c r="J53" s="69">
        <v>65</v>
      </c>
      <c r="K53" s="69">
        <v>15</v>
      </c>
      <c r="L53" s="69">
        <v>30</v>
      </c>
      <c r="M53" s="130">
        <v>10</v>
      </c>
      <c r="N53" s="69">
        <v>0</v>
      </c>
      <c r="O53" s="130">
        <v>10</v>
      </c>
      <c r="P53" s="69">
        <v>0</v>
      </c>
      <c r="Q53" s="130">
        <v>5</v>
      </c>
      <c r="R53" s="69">
        <v>15</v>
      </c>
      <c r="S53" s="69">
        <v>50</v>
      </c>
      <c r="T53" s="69">
        <v>10</v>
      </c>
      <c r="U53" s="69">
        <v>0</v>
      </c>
      <c r="V53" s="130">
        <v>0</v>
      </c>
      <c r="W53" s="69">
        <v>5</v>
      </c>
      <c r="X53" s="825">
        <v>0</v>
      </c>
      <c r="Y53" s="919">
        <v>0</v>
      </c>
      <c r="Z53" s="747"/>
      <c r="AA53" s="747"/>
      <c r="AB53" s="747"/>
      <c r="AC53" s="747"/>
    </row>
    <row r="54" spans="1:29" s="29" customFormat="1" ht="13.15" customHeight="1" x14ac:dyDescent="0.2">
      <c r="A54" s="87">
        <v>91</v>
      </c>
      <c r="B54" s="130">
        <v>1515</v>
      </c>
      <c r="C54" s="130">
        <v>1160</v>
      </c>
      <c r="D54" s="130">
        <v>350</v>
      </c>
      <c r="E54" s="130">
        <v>5</v>
      </c>
      <c r="F54" s="69">
        <v>5</v>
      </c>
      <c r="G54" s="69">
        <v>40</v>
      </c>
      <c r="H54" s="69">
        <v>0</v>
      </c>
      <c r="I54" s="130">
        <v>35</v>
      </c>
      <c r="J54" s="69">
        <v>85</v>
      </c>
      <c r="K54" s="69">
        <v>25</v>
      </c>
      <c r="L54" s="69">
        <v>40</v>
      </c>
      <c r="M54" s="130">
        <v>5</v>
      </c>
      <c r="N54" s="69">
        <v>0</v>
      </c>
      <c r="O54" s="130">
        <v>15</v>
      </c>
      <c r="P54" s="69">
        <v>0</v>
      </c>
      <c r="Q54" s="130">
        <v>0</v>
      </c>
      <c r="R54" s="69">
        <v>30</v>
      </c>
      <c r="S54" s="69">
        <v>45</v>
      </c>
      <c r="T54" s="69">
        <v>5</v>
      </c>
      <c r="U54" s="69">
        <v>5</v>
      </c>
      <c r="V54" s="130">
        <v>0</v>
      </c>
      <c r="W54" s="69">
        <v>0</v>
      </c>
      <c r="X54" s="825">
        <v>0</v>
      </c>
      <c r="Y54" s="919">
        <v>0</v>
      </c>
      <c r="Z54" s="747"/>
      <c r="AA54" s="747"/>
      <c r="AB54" s="747"/>
      <c r="AC54" s="747"/>
    </row>
    <row r="55" spans="1:29" s="29" customFormat="1" ht="13.15" customHeight="1" x14ac:dyDescent="0.2">
      <c r="A55" s="87">
        <v>92</v>
      </c>
      <c r="B55" s="130">
        <v>170</v>
      </c>
      <c r="C55" s="130">
        <v>25</v>
      </c>
      <c r="D55" s="130">
        <v>150</v>
      </c>
      <c r="E55" s="130">
        <v>0</v>
      </c>
      <c r="F55" s="69">
        <v>0</v>
      </c>
      <c r="G55" s="69">
        <v>0</v>
      </c>
      <c r="H55" s="69">
        <v>0</v>
      </c>
      <c r="I55" s="130">
        <v>0</v>
      </c>
      <c r="J55" s="69">
        <v>0</v>
      </c>
      <c r="K55" s="69">
        <v>0</v>
      </c>
      <c r="L55" s="69">
        <v>5</v>
      </c>
      <c r="M55" s="130">
        <v>0</v>
      </c>
      <c r="N55" s="69">
        <v>0</v>
      </c>
      <c r="O55" s="130">
        <v>75</v>
      </c>
      <c r="P55" s="69">
        <v>0</v>
      </c>
      <c r="Q55" s="130">
        <v>0</v>
      </c>
      <c r="R55" s="69">
        <v>5</v>
      </c>
      <c r="S55" s="69">
        <v>50</v>
      </c>
      <c r="T55" s="69">
        <v>0</v>
      </c>
      <c r="U55" s="69">
        <v>0</v>
      </c>
      <c r="V55" s="130">
        <v>0</v>
      </c>
      <c r="W55" s="69">
        <v>0</v>
      </c>
      <c r="X55" s="825">
        <v>0</v>
      </c>
      <c r="Y55" s="919">
        <v>10</v>
      </c>
      <c r="Z55" s="747"/>
      <c r="AA55" s="747"/>
      <c r="AB55" s="747"/>
      <c r="AC55" s="747"/>
    </row>
    <row r="56" spans="1:29" s="29" customFormat="1" ht="13.15" customHeight="1" x14ac:dyDescent="0.2">
      <c r="A56" s="87">
        <v>93</v>
      </c>
      <c r="B56" s="130">
        <v>1625</v>
      </c>
      <c r="C56" s="130">
        <v>1330</v>
      </c>
      <c r="D56" s="130">
        <v>295</v>
      </c>
      <c r="E56" s="130">
        <v>15</v>
      </c>
      <c r="F56" s="69">
        <v>15</v>
      </c>
      <c r="G56" s="69">
        <v>30</v>
      </c>
      <c r="H56" s="69">
        <v>5</v>
      </c>
      <c r="I56" s="130">
        <v>10</v>
      </c>
      <c r="J56" s="69">
        <v>55</v>
      </c>
      <c r="K56" s="69">
        <v>20</v>
      </c>
      <c r="L56" s="69">
        <v>90</v>
      </c>
      <c r="M56" s="130">
        <v>10</v>
      </c>
      <c r="N56" s="69">
        <v>0</v>
      </c>
      <c r="O56" s="130">
        <v>0</v>
      </c>
      <c r="P56" s="69">
        <v>5</v>
      </c>
      <c r="Q56" s="130">
        <v>0</v>
      </c>
      <c r="R56" s="69">
        <v>15</v>
      </c>
      <c r="S56" s="69">
        <v>10</v>
      </c>
      <c r="T56" s="69">
        <v>0</v>
      </c>
      <c r="U56" s="69">
        <v>5</v>
      </c>
      <c r="V56" s="130">
        <v>0</v>
      </c>
      <c r="W56" s="69">
        <v>5</v>
      </c>
      <c r="X56" s="825">
        <v>0</v>
      </c>
      <c r="Y56" s="92">
        <v>0</v>
      </c>
      <c r="Z56" s="747"/>
      <c r="AA56" s="747"/>
      <c r="AB56" s="747"/>
      <c r="AC56" s="747"/>
    </row>
    <row r="57" spans="1:29" s="29" customFormat="1" ht="13.15" customHeight="1" x14ac:dyDescent="0.2">
      <c r="A57" s="87">
        <v>94</v>
      </c>
      <c r="B57" s="130">
        <v>2155</v>
      </c>
      <c r="C57" s="130">
        <v>1850</v>
      </c>
      <c r="D57" s="130">
        <v>310</v>
      </c>
      <c r="E57" s="130">
        <v>15</v>
      </c>
      <c r="F57" s="69">
        <v>25</v>
      </c>
      <c r="G57" s="69">
        <v>35</v>
      </c>
      <c r="H57" s="69">
        <v>5</v>
      </c>
      <c r="I57" s="130">
        <v>15</v>
      </c>
      <c r="J57" s="69">
        <v>70</v>
      </c>
      <c r="K57" s="69">
        <v>10</v>
      </c>
      <c r="L57" s="69">
        <v>40</v>
      </c>
      <c r="M57" s="130">
        <v>10</v>
      </c>
      <c r="N57" s="69">
        <v>0</v>
      </c>
      <c r="O57" s="130">
        <v>15</v>
      </c>
      <c r="P57" s="69">
        <v>0</v>
      </c>
      <c r="Q57" s="130">
        <v>0</v>
      </c>
      <c r="R57" s="69">
        <v>20</v>
      </c>
      <c r="S57" s="69">
        <v>30</v>
      </c>
      <c r="T57" s="69">
        <v>0</v>
      </c>
      <c r="U57" s="69">
        <v>5</v>
      </c>
      <c r="V57" s="130">
        <v>5</v>
      </c>
      <c r="W57" s="69">
        <v>5</v>
      </c>
      <c r="X57" s="825">
        <v>0</v>
      </c>
      <c r="Y57" s="92">
        <v>0</v>
      </c>
      <c r="Z57" s="747"/>
      <c r="AA57" s="747"/>
      <c r="AB57" s="747"/>
      <c r="AC57" s="747"/>
    </row>
    <row r="58" spans="1:29" s="29" customFormat="1" ht="13.15" customHeight="1" x14ac:dyDescent="0.2">
      <c r="A58" s="87">
        <v>101</v>
      </c>
      <c r="B58" s="130">
        <v>3155</v>
      </c>
      <c r="C58" s="130">
        <v>2940</v>
      </c>
      <c r="D58" s="130">
        <v>215</v>
      </c>
      <c r="E58" s="130">
        <v>10</v>
      </c>
      <c r="F58" s="69">
        <v>5</v>
      </c>
      <c r="G58" s="69">
        <v>20</v>
      </c>
      <c r="H58" s="69">
        <v>0</v>
      </c>
      <c r="I58" s="130">
        <v>35</v>
      </c>
      <c r="J58" s="69">
        <v>35</v>
      </c>
      <c r="K58" s="69">
        <v>30</v>
      </c>
      <c r="L58" s="69">
        <v>20</v>
      </c>
      <c r="M58" s="130">
        <v>15</v>
      </c>
      <c r="N58" s="69">
        <v>5</v>
      </c>
      <c r="O58" s="130">
        <v>10</v>
      </c>
      <c r="P58" s="69">
        <v>0</v>
      </c>
      <c r="Q58" s="130">
        <v>0</v>
      </c>
      <c r="R58" s="69">
        <v>0</v>
      </c>
      <c r="S58" s="69">
        <v>5</v>
      </c>
      <c r="T58" s="69">
        <v>10</v>
      </c>
      <c r="U58" s="69">
        <v>0</v>
      </c>
      <c r="V58" s="130">
        <v>0</v>
      </c>
      <c r="W58" s="69">
        <v>0</v>
      </c>
      <c r="X58" s="825">
        <v>0</v>
      </c>
      <c r="Y58" s="919">
        <v>0</v>
      </c>
      <c r="Z58" s="747"/>
      <c r="AA58" s="747"/>
      <c r="AB58" s="747"/>
      <c r="AC58" s="747"/>
    </row>
    <row r="59" spans="1:29" s="29" customFormat="1" ht="13.15" customHeight="1" x14ac:dyDescent="0.2">
      <c r="A59" s="87">
        <v>102</v>
      </c>
      <c r="B59" s="130">
        <v>110</v>
      </c>
      <c r="C59" s="130">
        <v>100</v>
      </c>
      <c r="D59" s="130">
        <v>10</v>
      </c>
      <c r="E59" s="130">
        <v>0</v>
      </c>
      <c r="F59" s="69">
        <v>0</v>
      </c>
      <c r="G59" s="69">
        <v>0</v>
      </c>
      <c r="H59" s="69">
        <v>0</v>
      </c>
      <c r="I59" s="130">
        <v>0</v>
      </c>
      <c r="J59" s="69">
        <v>0</v>
      </c>
      <c r="K59" s="69">
        <v>5</v>
      </c>
      <c r="L59" s="69">
        <v>5</v>
      </c>
      <c r="M59" s="130">
        <v>0</v>
      </c>
      <c r="N59" s="69">
        <v>0</v>
      </c>
      <c r="O59" s="130">
        <v>0</v>
      </c>
      <c r="P59" s="69">
        <v>0</v>
      </c>
      <c r="Q59" s="130">
        <v>0</v>
      </c>
      <c r="R59" s="69">
        <v>0</v>
      </c>
      <c r="S59" s="69">
        <v>0</v>
      </c>
      <c r="T59" s="69">
        <v>0</v>
      </c>
      <c r="U59" s="69">
        <v>0</v>
      </c>
      <c r="V59" s="130">
        <v>0</v>
      </c>
      <c r="W59" s="69">
        <v>0</v>
      </c>
      <c r="X59" s="825">
        <v>0</v>
      </c>
      <c r="Y59" s="92">
        <v>0</v>
      </c>
      <c r="Z59" s="747"/>
      <c r="AA59" s="747"/>
      <c r="AB59" s="747"/>
      <c r="AC59" s="747"/>
    </row>
    <row r="60" spans="1:29" s="29" customFormat="1" ht="13.15" customHeight="1" x14ac:dyDescent="0.2">
      <c r="A60" s="87">
        <v>103</v>
      </c>
      <c r="B60" s="130">
        <v>950</v>
      </c>
      <c r="C60" s="130">
        <v>810</v>
      </c>
      <c r="D60" s="130">
        <v>140</v>
      </c>
      <c r="E60" s="130">
        <v>5</v>
      </c>
      <c r="F60" s="69">
        <v>5</v>
      </c>
      <c r="G60" s="69">
        <v>5</v>
      </c>
      <c r="H60" s="69">
        <v>0</v>
      </c>
      <c r="I60" s="130">
        <v>15</v>
      </c>
      <c r="J60" s="69">
        <v>25</v>
      </c>
      <c r="K60" s="69">
        <v>40</v>
      </c>
      <c r="L60" s="69">
        <v>15</v>
      </c>
      <c r="M60" s="130">
        <v>5</v>
      </c>
      <c r="N60" s="69">
        <v>0</v>
      </c>
      <c r="O60" s="130">
        <v>10</v>
      </c>
      <c r="P60" s="69">
        <v>0</v>
      </c>
      <c r="Q60" s="130">
        <v>0</v>
      </c>
      <c r="R60" s="69">
        <v>0</v>
      </c>
      <c r="S60" s="69">
        <v>5</v>
      </c>
      <c r="T60" s="69">
        <v>5</v>
      </c>
      <c r="U60" s="69">
        <v>0</v>
      </c>
      <c r="V60" s="130">
        <v>0</v>
      </c>
      <c r="W60" s="69">
        <v>0</v>
      </c>
      <c r="X60" s="825">
        <v>0</v>
      </c>
      <c r="Y60" s="92">
        <v>0</v>
      </c>
      <c r="Z60" s="747"/>
      <c r="AA60" s="747"/>
      <c r="AB60" s="747"/>
      <c r="AC60" s="747"/>
    </row>
    <row r="61" spans="1:29" s="29" customFormat="1" ht="13.15" customHeight="1" x14ac:dyDescent="0.2">
      <c r="A61" s="87">
        <v>105</v>
      </c>
      <c r="B61" s="130">
        <v>540</v>
      </c>
      <c r="C61" s="130">
        <v>490</v>
      </c>
      <c r="D61" s="130">
        <v>55</v>
      </c>
      <c r="E61" s="130">
        <v>0</v>
      </c>
      <c r="F61" s="69">
        <v>0</v>
      </c>
      <c r="G61" s="69">
        <v>0</v>
      </c>
      <c r="H61" s="69">
        <v>0</v>
      </c>
      <c r="I61" s="130">
        <v>5</v>
      </c>
      <c r="J61" s="69">
        <v>10</v>
      </c>
      <c r="K61" s="69">
        <v>0</v>
      </c>
      <c r="L61" s="69">
        <v>5</v>
      </c>
      <c r="M61" s="130">
        <v>10</v>
      </c>
      <c r="N61" s="69">
        <v>0</v>
      </c>
      <c r="O61" s="130">
        <v>0</v>
      </c>
      <c r="P61" s="69">
        <v>0</v>
      </c>
      <c r="Q61" s="130">
        <v>0</v>
      </c>
      <c r="R61" s="69">
        <v>0</v>
      </c>
      <c r="S61" s="69">
        <v>15</v>
      </c>
      <c r="T61" s="69">
        <v>0</v>
      </c>
      <c r="U61" s="69">
        <v>0</v>
      </c>
      <c r="V61" s="130">
        <v>0</v>
      </c>
      <c r="W61" s="69">
        <v>0</v>
      </c>
      <c r="X61" s="825">
        <v>0</v>
      </c>
      <c r="Y61" s="92">
        <v>0</v>
      </c>
      <c r="Z61" s="747"/>
      <c r="AA61" s="747"/>
      <c r="AB61" s="747"/>
      <c r="AC61" s="747"/>
    </row>
    <row r="62" spans="1:29" s="29" customFormat="1" ht="13.15" customHeight="1" x14ac:dyDescent="0.2">
      <c r="A62" s="87">
        <v>106</v>
      </c>
      <c r="B62" s="130">
        <v>960</v>
      </c>
      <c r="C62" s="130">
        <v>880</v>
      </c>
      <c r="D62" s="130">
        <v>80</v>
      </c>
      <c r="E62" s="130">
        <v>5</v>
      </c>
      <c r="F62" s="69">
        <v>5</v>
      </c>
      <c r="G62" s="69">
        <v>10</v>
      </c>
      <c r="H62" s="69">
        <v>5</v>
      </c>
      <c r="I62" s="130">
        <v>10</v>
      </c>
      <c r="J62" s="69">
        <v>10</v>
      </c>
      <c r="K62" s="69">
        <v>10</v>
      </c>
      <c r="L62" s="69">
        <v>10</v>
      </c>
      <c r="M62" s="130">
        <v>0</v>
      </c>
      <c r="N62" s="69">
        <v>0</v>
      </c>
      <c r="O62" s="130">
        <v>0</v>
      </c>
      <c r="P62" s="69">
        <v>0</v>
      </c>
      <c r="Q62" s="130">
        <v>0</v>
      </c>
      <c r="R62" s="69">
        <v>0</v>
      </c>
      <c r="S62" s="69">
        <v>10</v>
      </c>
      <c r="T62" s="69">
        <v>5</v>
      </c>
      <c r="U62" s="69">
        <v>0</v>
      </c>
      <c r="V62" s="130">
        <v>0</v>
      </c>
      <c r="W62" s="69">
        <v>0</v>
      </c>
      <c r="X62" s="825">
        <v>0</v>
      </c>
      <c r="Y62" s="919">
        <v>0</v>
      </c>
      <c r="Z62" s="747"/>
      <c r="AA62" s="747"/>
      <c r="AB62" s="747"/>
      <c r="AC62" s="747"/>
    </row>
    <row r="63" spans="1:29" s="29" customFormat="1" ht="13.15" customHeight="1" x14ac:dyDescent="0.2">
      <c r="A63" s="87">
        <v>107</v>
      </c>
      <c r="B63" s="130">
        <v>2105</v>
      </c>
      <c r="C63" s="130">
        <v>1955</v>
      </c>
      <c r="D63" s="130">
        <v>150</v>
      </c>
      <c r="E63" s="130">
        <v>5</v>
      </c>
      <c r="F63" s="69">
        <v>5</v>
      </c>
      <c r="G63" s="69">
        <v>10</v>
      </c>
      <c r="H63" s="69">
        <v>5</v>
      </c>
      <c r="I63" s="130">
        <v>25</v>
      </c>
      <c r="J63" s="69">
        <v>25</v>
      </c>
      <c r="K63" s="69">
        <v>15</v>
      </c>
      <c r="L63" s="69">
        <v>20</v>
      </c>
      <c r="M63" s="130">
        <v>5</v>
      </c>
      <c r="N63" s="69">
        <v>10</v>
      </c>
      <c r="O63" s="130">
        <v>5</v>
      </c>
      <c r="P63" s="69">
        <v>0</v>
      </c>
      <c r="Q63" s="130">
        <v>0</v>
      </c>
      <c r="R63" s="69">
        <v>5</v>
      </c>
      <c r="S63" s="69">
        <v>0</v>
      </c>
      <c r="T63" s="69">
        <v>0</v>
      </c>
      <c r="U63" s="69">
        <v>0</v>
      </c>
      <c r="V63" s="130">
        <v>5</v>
      </c>
      <c r="W63" s="69">
        <v>5</v>
      </c>
      <c r="X63" s="825">
        <v>0</v>
      </c>
      <c r="Y63" s="92">
        <v>0</v>
      </c>
      <c r="Z63" s="747"/>
      <c r="AA63" s="747"/>
      <c r="AB63" s="747"/>
      <c r="AC63" s="747"/>
    </row>
    <row r="64" spans="1:29" s="29" customFormat="1" ht="13.15" customHeight="1" x14ac:dyDescent="0.2">
      <c r="A64" s="87">
        <v>108</v>
      </c>
      <c r="B64" s="130">
        <v>1080</v>
      </c>
      <c r="C64" s="130">
        <v>925</v>
      </c>
      <c r="D64" s="130">
        <v>155</v>
      </c>
      <c r="E64" s="130">
        <v>10</v>
      </c>
      <c r="F64" s="69">
        <v>10</v>
      </c>
      <c r="G64" s="69">
        <v>10</v>
      </c>
      <c r="H64" s="69">
        <v>5</v>
      </c>
      <c r="I64" s="130">
        <v>50</v>
      </c>
      <c r="J64" s="69">
        <v>25</v>
      </c>
      <c r="K64" s="69">
        <v>0</v>
      </c>
      <c r="L64" s="69">
        <v>25</v>
      </c>
      <c r="M64" s="130">
        <v>5</v>
      </c>
      <c r="N64" s="69">
        <v>0</v>
      </c>
      <c r="O64" s="130">
        <v>0</v>
      </c>
      <c r="P64" s="69">
        <v>0</v>
      </c>
      <c r="Q64" s="130">
        <v>0</v>
      </c>
      <c r="R64" s="69">
        <v>5</v>
      </c>
      <c r="S64" s="69">
        <v>10</v>
      </c>
      <c r="T64" s="69">
        <v>0</v>
      </c>
      <c r="U64" s="69">
        <v>0</v>
      </c>
      <c r="V64" s="130">
        <v>0</v>
      </c>
      <c r="W64" s="69">
        <v>5</v>
      </c>
      <c r="X64" s="825">
        <v>0</v>
      </c>
      <c r="Y64" s="92">
        <v>0</v>
      </c>
      <c r="Z64" s="747"/>
      <c r="AA64" s="747"/>
      <c r="AB64" s="747"/>
      <c r="AC64" s="747"/>
    </row>
    <row r="65" spans="1:29" s="29" customFormat="1" ht="13.15" customHeight="1" x14ac:dyDescent="0.2">
      <c r="A65" s="87">
        <v>109</v>
      </c>
      <c r="B65" s="130">
        <v>520</v>
      </c>
      <c r="C65" s="130">
        <v>500</v>
      </c>
      <c r="D65" s="130">
        <v>20</v>
      </c>
      <c r="E65" s="130">
        <v>0</v>
      </c>
      <c r="F65" s="69">
        <v>0</v>
      </c>
      <c r="G65" s="69">
        <v>5</v>
      </c>
      <c r="H65" s="69">
        <v>0</v>
      </c>
      <c r="I65" s="130">
        <v>5</v>
      </c>
      <c r="J65" s="69">
        <v>0</v>
      </c>
      <c r="K65" s="69">
        <v>5</v>
      </c>
      <c r="L65" s="69">
        <v>5</v>
      </c>
      <c r="M65" s="130">
        <v>0</v>
      </c>
      <c r="N65" s="69">
        <v>0</v>
      </c>
      <c r="O65" s="130">
        <v>0</v>
      </c>
      <c r="P65" s="69">
        <v>0</v>
      </c>
      <c r="Q65" s="130">
        <v>0</v>
      </c>
      <c r="R65" s="69">
        <v>0</v>
      </c>
      <c r="S65" s="69">
        <v>0</v>
      </c>
      <c r="T65" s="69">
        <v>0</v>
      </c>
      <c r="U65" s="69">
        <v>0</v>
      </c>
      <c r="V65" s="130">
        <v>0</v>
      </c>
      <c r="W65" s="69">
        <v>0</v>
      </c>
      <c r="X65" s="825">
        <v>0</v>
      </c>
      <c r="Y65" s="92">
        <v>0</v>
      </c>
      <c r="Z65" s="747"/>
      <c r="AA65" s="747"/>
      <c r="AB65" s="747"/>
      <c r="AC65" s="747"/>
    </row>
    <row r="66" spans="1:29" s="29" customFormat="1" ht="13.15" customHeight="1" x14ac:dyDescent="0.2">
      <c r="A66" s="87">
        <v>111</v>
      </c>
      <c r="B66" s="130">
        <v>4575</v>
      </c>
      <c r="C66" s="130">
        <v>3555</v>
      </c>
      <c r="D66" s="130">
        <v>1025</v>
      </c>
      <c r="E66" s="130">
        <v>40</v>
      </c>
      <c r="F66" s="69">
        <v>15</v>
      </c>
      <c r="G66" s="69">
        <v>90</v>
      </c>
      <c r="H66" s="69">
        <v>25</v>
      </c>
      <c r="I66" s="130">
        <v>115</v>
      </c>
      <c r="J66" s="69">
        <v>185</v>
      </c>
      <c r="K66" s="69">
        <v>90</v>
      </c>
      <c r="L66" s="69">
        <v>150</v>
      </c>
      <c r="M66" s="130">
        <v>55</v>
      </c>
      <c r="N66" s="69">
        <v>5</v>
      </c>
      <c r="O66" s="130">
        <v>15</v>
      </c>
      <c r="P66" s="69">
        <v>15</v>
      </c>
      <c r="Q66" s="130">
        <v>20</v>
      </c>
      <c r="R66" s="69">
        <v>25</v>
      </c>
      <c r="S66" s="69">
        <v>60</v>
      </c>
      <c r="T66" s="69">
        <v>50</v>
      </c>
      <c r="U66" s="69">
        <v>30</v>
      </c>
      <c r="V66" s="130">
        <v>5</v>
      </c>
      <c r="W66" s="69">
        <v>25</v>
      </c>
      <c r="X66" s="825">
        <v>0</v>
      </c>
      <c r="Y66" s="919">
        <v>5</v>
      </c>
      <c r="Z66" s="747"/>
      <c r="AA66" s="747"/>
      <c r="AB66" s="747"/>
      <c r="AC66" s="747"/>
    </row>
    <row r="67" spans="1:29" s="29" customFormat="1" ht="13.15" customHeight="1" x14ac:dyDescent="0.2">
      <c r="A67" s="87">
        <v>112</v>
      </c>
      <c r="B67" s="130">
        <v>5685</v>
      </c>
      <c r="C67" s="130">
        <v>4550</v>
      </c>
      <c r="D67" s="130">
        <v>1140</v>
      </c>
      <c r="E67" s="130">
        <v>45</v>
      </c>
      <c r="F67" s="69">
        <v>20</v>
      </c>
      <c r="G67" s="69">
        <v>90</v>
      </c>
      <c r="H67" s="69">
        <v>45</v>
      </c>
      <c r="I67" s="130">
        <v>105</v>
      </c>
      <c r="J67" s="69">
        <v>190</v>
      </c>
      <c r="K67" s="69">
        <v>85</v>
      </c>
      <c r="L67" s="69">
        <v>215</v>
      </c>
      <c r="M67" s="130">
        <v>45</v>
      </c>
      <c r="N67" s="69">
        <v>10</v>
      </c>
      <c r="O67" s="130">
        <v>20</v>
      </c>
      <c r="P67" s="69">
        <v>10</v>
      </c>
      <c r="Q67" s="130">
        <v>10</v>
      </c>
      <c r="R67" s="69">
        <v>35</v>
      </c>
      <c r="S67" s="69">
        <v>85</v>
      </c>
      <c r="T67" s="69">
        <v>65</v>
      </c>
      <c r="U67" s="69">
        <v>25</v>
      </c>
      <c r="V67" s="130">
        <v>5</v>
      </c>
      <c r="W67" s="69">
        <v>20</v>
      </c>
      <c r="X67" s="825">
        <v>0</v>
      </c>
      <c r="Y67" s="919">
        <v>0</v>
      </c>
      <c r="Z67" s="747"/>
      <c r="AA67" s="747"/>
      <c r="AB67" s="747"/>
      <c r="AC67" s="747"/>
    </row>
    <row r="68" spans="1:29" s="29" customFormat="1" ht="13.15" customHeight="1" x14ac:dyDescent="0.2">
      <c r="A68" s="87">
        <v>113</v>
      </c>
      <c r="B68" s="130">
        <v>485</v>
      </c>
      <c r="C68" s="130">
        <v>390</v>
      </c>
      <c r="D68" s="130">
        <v>95</v>
      </c>
      <c r="E68" s="130">
        <v>5</v>
      </c>
      <c r="F68" s="69">
        <v>0</v>
      </c>
      <c r="G68" s="69">
        <v>20</v>
      </c>
      <c r="H68" s="69">
        <v>0</v>
      </c>
      <c r="I68" s="130">
        <v>20</v>
      </c>
      <c r="J68" s="69">
        <v>10</v>
      </c>
      <c r="K68" s="69">
        <v>5</v>
      </c>
      <c r="L68" s="69">
        <v>10</v>
      </c>
      <c r="M68" s="130">
        <v>5</v>
      </c>
      <c r="N68" s="69">
        <v>0</v>
      </c>
      <c r="O68" s="130">
        <v>0</v>
      </c>
      <c r="P68" s="69">
        <v>0</v>
      </c>
      <c r="Q68" s="130">
        <v>0</v>
      </c>
      <c r="R68" s="69">
        <v>0</v>
      </c>
      <c r="S68" s="69">
        <v>5</v>
      </c>
      <c r="T68" s="69">
        <v>5</v>
      </c>
      <c r="U68" s="69">
        <v>0</v>
      </c>
      <c r="V68" s="130">
        <v>0</v>
      </c>
      <c r="W68" s="69">
        <v>0</v>
      </c>
      <c r="X68" s="825">
        <v>0</v>
      </c>
      <c r="Y68" s="92">
        <v>0</v>
      </c>
      <c r="Z68" s="747"/>
      <c r="AA68" s="747"/>
      <c r="AB68" s="747"/>
      <c r="AC68" s="747"/>
    </row>
    <row r="69" spans="1:29" s="29" customFormat="1" ht="13.15" customHeight="1" x14ac:dyDescent="0.2">
      <c r="A69" s="87">
        <v>121</v>
      </c>
      <c r="B69" s="130">
        <v>5925</v>
      </c>
      <c r="C69" s="130">
        <v>4580</v>
      </c>
      <c r="D69" s="130">
        <v>1345</v>
      </c>
      <c r="E69" s="130">
        <v>55</v>
      </c>
      <c r="F69" s="69">
        <v>50</v>
      </c>
      <c r="G69" s="69">
        <v>125</v>
      </c>
      <c r="H69" s="69">
        <v>40</v>
      </c>
      <c r="I69" s="130">
        <v>115</v>
      </c>
      <c r="J69" s="69">
        <v>260</v>
      </c>
      <c r="K69" s="69">
        <v>115</v>
      </c>
      <c r="L69" s="69">
        <v>180</v>
      </c>
      <c r="M69" s="130">
        <v>45</v>
      </c>
      <c r="N69" s="69">
        <v>5</v>
      </c>
      <c r="O69" s="130">
        <v>35</v>
      </c>
      <c r="P69" s="69">
        <v>20</v>
      </c>
      <c r="Q69" s="130">
        <v>15</v>
      </c>
      <c r="R69" s="69">
        <v>40</v>
      </c>
      <c r="S69" s="69">
        <v>160</v>
      </c>
      <c r="T69" s="69">
        <v>10</v>
      </c>
      <c r="U69" s="69">
        <v>35</v>
      </c>
      <c r="V69" s="130">
        <v>15</v>
      </c>
      <c r="W69" s="69">
        <v>20</v>
      </c>
      <c r="X69" s="825">
        <v>0</v>
      </c>
      <c r="Y69" s="919">
        <v>5</v>
      </c>
      <c r="Z69" s="747"/>
      <c r="AA69" s="747"/>
      <c r="AB69" s="747"/>
      <c r="AC69" s="747"/>
    </row>
    <row r="70" spans="1:29" s="29" customFormat="1" ht="13.15" customHeight="1" x14ac:dyDescent="0.2">
      <c r="A70" s="87">
        <v>122</v>
      </c>
      <c r="B70" s="130">
        <v>5310</v>
      </c>
      <c r="C70" s="130">
        <v>4295</v>
      </c>
      <c r="D70" s="130">
        <v>1015</v>
      </c>
      <c r="E70" s="130">
        <v>80</v>
      </c>
      <c r="F70" s="69">
        <v>30</v>
      </c>
      <c r="G70" s="69">
        <v>85</v>
      </c>
      <c r="H70" s="69">
        <v>35</v>
      </c>
      <c r="I70" s="130">
        <v>105</v>
      </c>
      <c r="J70" s="69">
        <v>185</v>
      </c>
      <c r="K70" s="69">
        <v>100</v>
      </c>
      <c r="L70" s="69">
        <v>110</v>
      </c>
      <c r="M70" s="130">
        <v>45</v>
      </c>
      <c r="N70" s="69">
        <v>5</v>
      </c>
      <c r="O70" s="130">
        <v>35</v>
      </c>
      <c r="P70" s="69">
        <v>15</v>
      </c>
      <c r="Q70" s="130">
        <v>5</v>
      </c>
      <c r="R70" s="69">
        <v>25</v>
      </c>
      <c r="S70" s="69">
        <v>90</v>
      </c>
      <c r="T70" s="69">
        <v>15</v>
      </c>
      <c r="U70" s="69">
        <v>20</v>
      </c>
      <c r="V70" s="130">
        <v>5</v>
      </c>
      <c r="W70" s="69">
        <v>15</v>
      </c>
      <c r="X70" s="825">
        <v>0</v>
      </c>
      <c r="Y70" s="919">
        <v>5</v>
      </c>
      <c r="Z70" s="747"/>
      <c r="AA70" s="747"/>
      <c r="AB70" s="747"/>
      <c r="AC70" s="747"/>
    </row>
    <row r="71" spans="1:29" s="29" customFormat="1" ht="13.15" customHeight="1" x14ac:dyDescent="0.2">
      <c r="A71" s="87">
        <v>123</v>
      </c>
      <c r="B71" s="130">
        <v>2600</v>
      </c>
      <c r="C71" s="130">
        <v>2245</v>
      </c>
      <c r="D71" s="130">
        <v>355</v>
      </c>
      <c r="E71" s="130">
        <v>10</v>
      </c>
      <c r="F71" s="69">
        <v>5</v>
      </c>
      <c r="G71" s="69">
        <v>40</v>
      </c>
      <c r="H71" s="69">
        <v>20</v>
      </c>
      <c r="I71" s="130">
        <v>60</v>
      </c>
      <c r="J71" s="69">
        <v>65</v>
      </c>
      <c r="K71" s="69">
        <v>60</v>
      </c>
      <c r="L71" s="69">
        <v>15</v>
      </c>
      <c r="M71" s="130">
        <v>15</v>
      </c>
      <c r="N71" s="69">
        <v>0</v>
      </c>
      <c r="O71" s="130">
        <v>20</v>
      </c>
      <c r="P71" s="69">
        <v>0</v>
      </c>
      <c r="Q71" s="130">
        <v>0</v>
      </c>
      <c r="R71" s="69">
        <v>10</v>
      </c>
      <c r="S71" s="69">
        <v>20</v>
      </c>
      <c r="T71" s="69">
        <v>10</v>
      </c>
      <c r="U71" s="69">
        <v>0</v>
      </c>
      <c r="V71" s="130">
        <v>0</v>
      </c>
      <c r="W71" s="69">
        <v>5</v>
      </c>
      <c r="X71" s="825">
        <v>0</v>
      </c>
      <c r="Y71" s="92">
        <v>0</v>
      </c>
      <c r="Z71" s="747"/>
      <c r="AA71" s="747"/>
      <c r="AB71" s="747"/>
      <c r="AC71" s="747"/>
    </row>
    <row r="72" spans="1:29" s="24" customFormat="1" ht="13.15" customHeight="1" x14ac:dyDescent="0.2">
      <c r="A72" s="87"/>
      <c r="B72" s="100"/>
      <c r="C72" s="29"/>
      <c r="D72" s="100"/>
      <c r="E72" s="100"/>
      <c r="F72" s="100"/>
      <c r="G72" s="100"/>
      <c r="H72" s="100"/>
      <c r="I72" s="100"/>
      <c r="J72" s="100"/>
      <c r="K72" s="100"/>
      <c r="L72" s="100"/>
      <c r="M72" s="100"/>
      <c r="N72" s="100"/>
      <c r="O72" s="100"/>
      <c r="P72" s="100"/>
      <c r="Q72" s="100"/>
      <c r="R72" s="100"/>
      <c r="S72" s="100"/>
      <c r="T72" s="100"/>
      <c r="U72" s="100"/>
      <c r="V72" s="100"/>
      <c r="W72" s="100"/>
      <c r="X72" s="100"/>
      <c r="Y72" s="100"/>
      <c r="Z72" s="747"/>
      <c r="AA72" s="747"/>
      <c r="AB72" s="747"/>
    </row>
    <row r="73" spans="1:29" s="24" customFormat="1" ht="13.15" customHeight="1" x14ac:dyDescent="0.2">
      <c r="A73" s="230">
        <v>1</v>
      </c>
      <c r="B73" s="130">
        <v>15120</v>
      </c>
      <c r="C73" s="825">
        <v>11105</v>
      </c>
      <c r="D73" s="100">
        <v>4015</v>
      </c>
      <c r="E73" s="130">
        <v>245</v>
      </c>
      <c r="F73" s="69">
        <v>170</v>
      </c>
      <c r="G73" s="69">
        <v>325</v>
      </c>
      <c r="H73" s="69">
        <v>300</v>
      </c>
      <c r="I73" s="130">
        <v>300</v>
      </c>
      <c r="J73" s="69">
        <v>445</v>
      </c>
      <c r="K73" s="69">
        <v>340</v>
      </c>
      <c r="L73" s="69">
        <v>375</v>
      </c>
      <c r="M73" s="130">
        <v>165</v>
      </c>
      <c r="N73" s="69">
        <v>20</v>
      </c>
      <c r="O73" s="130">
        <v>130</v>
      </c>
      <c r="P73" s="69">
        <v>85</v>
      </c>
      <c r="Q73" s="130">
        <v>30</v>
      </c>
      <c r="R73" s="69">
        <v>165</v>
      </c>
      <c r="S73" s="69">
        <v>520</v>
      </c>
      <c r="T73" s="69">
        <v>90</v>
      </c>
      <c r="U73" s="69">
        <v>105</v>
      </c>
      <c r="V73" s="130">
        <v>40</v>
      </c>
      <c r="W73" s="69">
        <v>150</v>
      </c>
      <c r="X73" s="825">
        <v>5</v>
      </c>
      <c r="Y73" s="919">
        <v>5</v>
      </c>
      <c r="Z73" s="747"/>
      <c r="AA73" s="747" t="b">
        <f t="shared" ref="AA73:AA74" si="0">EXACT(SUM(E73:Y73),D73)</f>
        <v>0</v>
      </c>
      <c r="AB73" s="747" t="b">
        <f t="shared" ref="AB73:AB74" si="1">EXACT(D73+C73,B73)</f>
        <v>1</v>
      </c>
    </row>
    <row r="74" spans="1:29" s="24" customFormat="1" ht="13.15" customHeight="1" x14ac:dyDescent="0.2">
      <c r="A74" s="230">
        <v>2</v>
      </c>
      <c r="B74" s="245">
        <v>18465</v>
      </c>
      <c r="C74" s="826">
        <v>11075</v>
      </c>
      <c r="D74" s="100">
        <v>7390</v>
      </c>
      <c r="E74" s="245">
        <v>115</v>
      </c>
      <c r="F74" s="100">
        <v>415</v>
      </c>
      <c r="G74" s="100">
        <v>1590</v>
      </c>
      <c r="H74" s="100">
        <v>90</v>
      </c>
      <c r="I74" s="245">
        <v>475</v>
      </c>
      <c r="J74" s="100">
        <v>1185</v>
      </c>
      <c r="K74" s="100">
        <v>535</v>
      </c>
      <c r="L74" s="100">
        <v>1285</v>
      </c>
      <c r="M74" s="245">
        <v>105</v>
      </c>
      <c r="N74" s="100">
        <v>10</v>
      </c>
      <c r="O74" s="245">
        <v>215</v>
      </c>
      <c r="P74" s="100">
        <v>80</v>
      </c>
      <c r="Q74" s="245">
        <v>95</v>
      </c>
      <c r="R74" s="100">
        <v>425</v>
      </c>
      <c r="S74" s="100">
        <v>550</v>
      </c>
      <c r="T74" s="100">
        <v>40</v>
      </c>
      <c r="U74" s="100">
        <v>75</v>
      </c>
      <c r="V74" s="245">
        <v>15</v>
      </c>
      <c r="W74" s="100">
        <v>40</v>
      </c>
      <c r="X74" s="826">
        <v>5</v>
      </c>
      <c r="Y74" s="919">
        <v>40</v>
      </c>
      <c r="Z74" s="747"/>
      <c r="AA74" s="747" t="b">
        <f t="shared" si="0"/>
        <v>0</v>
      </c>
      <c r="AB74" s="747" t="b">
        <f t="shared" si="1"/>
        <v>1</v>
      </c>
    </row>
    <row r="75" spans="1:29" s="24" customFormat="1" ht="13.15" customHeight="1" x14ac:dyDescent="0.2">
      <c r="A75" s="230">
        <v>3</v>
      </c>
      <c r="B75" s="245">
        <v>21440</v>
      </c>
      <c r="C75" s="826">
        <v>14315</v>
      </c>
      <c r="D75" s="100">
        <v>7125</v>
      </c>
      <c r="E75" s="245">
        <v>220</v>
      </c>
      <c r="F75" s="100">
        <v>495</v>
      </c>
      <c r="G75" s="100">
        <v>1305</v>
      </c>
      <c r="H75" s="100">
        <v>110</v>
      </c>
      <c r="I75" s="245">
        <v>520</v>
      </c>
      <c r="J75" s="100">
        <v>1290</v>
      </c>
      <c r="K75" s="100">
        <v>480</v>
      </c>
      <c r="L75" s="100">
        <v>920</v>
      </c>
      <c r="M75" s="245">
        <v>125</v>
      </c>
      <c r="N75" s="100">
        <v>15</v>
      </c>
      <c r="O75" s="245">
        <v>245</v>
      </c>
      <c r="P75" s="100">
        <v>85</v>
      </c>
      <c r="Q75" s="245">
        <v>80</v>
      </c>
      <c r="R75" s="100">
        <v>280</v>
      </c>
      <c r="S75" s="100">
        <v>605</v>
      </c>
      <c r="T75" s="100">
        <v>120</v>
      </c>
      <c r="U75" s="100">
        <v>75</v>
      </c>
      <c r="V75" s="245">
        <v>25</v>
      </c>
      <c r="W75" s="100">
        <v>100</v>
      </c>
      <c r="X75" s="826">
        <v>5</v>
      </c>
      <c r="Y75" s="919">
        <v>25</v>
      </c>
      <c r="Z75" s="747"/>
      <c r="AA75" s="747" t="b">
        <f t="shared" ref="AA75:AA86" si="2">EXACT(SUM(E75:Y75),D75)</f>
        <v>1</v>
      </c>
      <c r="AB75" s="747" t="b">
        <f t="shared" ref="AB75:AB86" si="3">EXACT(D75+C75,B75)</f>
        <v>1</v>
      </c>
    </row>
    <row r="76" spans="1:29" s="24" customFormat="1" ht="13.15" customHeight="1" x14ac:dyDescent="0.2">
      <c r="A76" s="230">
        <v>4</v>
      </c>
      <c r="B76" s="245">
        <v>19145</v>
      </c>
      <c r="C76" s="826">
        <v>14560</v>
      </c>
      <c r="D76" s="100">
        <v>4590</v>
      </c>
      <c r="E76" s="245">
        <v>155</v>
      </c>
      <c r="F76" s="100">
        <v>145</v>
      </c>
      <c r="G76" s="100">
        <v>600</v>
      </c>
      <c r="H76" s="100">
        <v>135</v>
      </c>
      <c r="I76" s="245">
        <v>325</v>
      </c>
      <c r="J76" s="100">
        <v>855</v>
      </c>
      <c r="K76" s="100">
        <v>315</v>
      </c>
      <c r="L76" s="100">
        <v>735</v>
      </c>
      <c r="M76" s="245">
        <v>130</v>
      </c>
      <c r="N76" s="100">
        <v>15</v>
      </c>
      <c r="O76" s="245">
        <v>170</v>
      </c>
      <c r="P76" s="100">
        <v>70</v>
      </c>
      <c r="Q76" s="245">
        <v>30</v>
      </c>
      <c r="R76" s="100">
        <v>240</v>
      </c>
      <c r="S76" s="100">
        <v>435</v>
      </c>
      <c r="T76" s="100">
        <v>65</v>
      </c>
      <c r="U76" s="100">
        <v>50</v>
      </c>
      <c r="V76" s="245">
        <v>30</v>
      </c>
      <c r="W76" s="100">
        <v>65</v>
      </c>
      <c r="X76" s="826">
        <v>0</v>
      </c>
      <c r="Y76" s="919">
        <v>25</v>
      </c>
      <c r="Z76" s="747"/>
      <c r="AA76" s="747" t="b">
        <f t="shared" si="2"/>
        <v>1</v>
      </c>
      <c r="AB76" s="747" t="b">
        <f t="shared" si="3"/>
        <v>0</v>
      </c>
    </row>
    <row r="77" spans="1:29" s="24" customFormat="1" ht="13.15" customHeight="1" x14ac:dyDescent="0.2">
      <c r="A77" s="230">
        <v>5</v>
      </c>
      <c r="B77" s="245">
        <v>11060</v>
      </c>
      <c r="C77" s="826">
        <v>9670</v>
      </c>
      <c r="D77" s="100">
        <v>1390</v>
      </c>
      <c r="E77" s="245">
        <v>60</v>
      </c>
      <c r="F77" s="100">
        <v>30</v>
      </c>
      <c r="G77" s="100">
        <v>85</v>
      </c>
      <c r="H77" s="100">
        <v>35</v>
      </c>
      <c r="I77" s="245">
        <v>150</v>
      </c>
      <c r="J77" s="100">
        <v>225</v>
      </c>
      <c r="K77" s="100">
        <v>145</v>
      </c>
      <c r="L77" s="100">
        <v>170</v>
      </c>
      <c r="M77" s="245">
        <v>120</v>
      </c>
      <c r="N77" s="100">
        <v>10</v>
      </c>
      <c r="O77" s="245">
        <v>30</v>
      </c>
      <c r="P77" s="100">
        <v>15</v>
      </c>
      <c r="Q77" s="245">
        <v>5</v>
      </c>
      <c r="R77" s="100">
        <v>50</v>
      </c>
      <c r="S77" s="100">
        <v>135</v>
      </c>
      <c r="T77" s="100">
        <v>45</v>
      </c>
      <c r="U77" s="100">
        <v>15</v>
      </c>
      <c r="V77" s="245">
        <v>10</v>
      </c>
      <c r="W77" s="100">
        <v>60</v>
      </c>
      <c r="X77" s="826">
        <v>5</v>
      </c>
      <c r="Y77" s="919">
        <v>0</v>
      </c>
      <c r="Z77" s="747"/>
      <c r="AA77" s="747" t="b">
        <f t="shared" si="2"/>
        <v>0</v>
      </c>
      <c r="AB77" s="747" t="b">
        <f t="shared" si="3"/>
        <v>1</v>
      </c>
    </row>
    <row r="78" spans="1:29" s="24" customFormat="1" ht="13.15" customHeight="1" x14ac:dyDescent="0.2">
      <c r="A78" s="230">
        <v>6</v>
      </c>
      <c r="B78" s="245">
        <v>7255</v>
      </c>
      <c r="C78" s="826">
        <v>6695</v>
      </c>
      <c r="D78" s="100">
        <v>560</v>
      </c>
      <c r="E78" s="245">
        <v>30</v>
      </c>
      <c r="F78" s="100">
        <v>15</v>
      </c>
      <c r="G78" s="100">
        <v>55</v>
      </c>
      <c r="H78" s="100">
        <v>25</v>
      </c>
      <c r="I78" s="245">
        <v>85</v>
      </c>
      <c r="J78" s="100">
        <v>75</v>
      </c>
      <c r="K78" s="100">
        <v>50</v>
      </c>
      <c r="L78" s="100">
        <v>45</v>
      </c>
      <c r="M78" s="245">
        <v>55</v>
      </c>
      <c r="N78" s="100">
        <v>5</v>
      </c>
      <c r="O78" s="245">
        <v>5</v>
      </c>
      <c r="P78" s="100">
        <v>5</v>
      </c>
      <c r="Q78" s="245">
        <v>0</v>
      </c>
      <c r="R78" s="100">
        <v>15</v>
      </c>
      <c r="S78" s="100">
        <v>20</v>
      </c>
      <c r="T78" s="100">
        <v>30</v>
      </c>
      <c r="U78" s="100">
        <v>20</v>
      </c>
      <c r="V78" s="245">
        <v>10</v>
      </c>
      <c r="W78" s="100">
        <v>10</v>
      </c>
      <c r="X78" s="826">
        <v>0</v>
      </c>
      <c r="Y78" s="92">
        <v>0</v>
      </c>
      <c r="Z78" s="747"/>
      <c r="AA78" s="747" t="b">
        <f t="shared" si="2"/>
        <v>0</v>
      </c>
      <c r="AB78" s="747" t="b">
        <f t="shared" si="3"/>
        <v>1</v>
      </c>
    </row>
    <row r="79" spans="1:29" s="24" customFormat="1" ht="13.15" customHeight="1" x14ac:dyDescent="0.2">
      <c r="A79" s="230">
        <v>7</v>
      </c>
      <c r="B79" s="245">
        <v>4745</v>
      </c>
      <c r="C79" s="826">
        <v>4145</v>
      </c>
      <c r="D79" s="100">
        <v>600</v>
      </c>
      <c r="E79" s="245">
        <v>25</v>
      </c>
      <c r="F79" s="100">
        <v>10</v>
      </c>
      <c r="G79" s="100">
        <v>75</v>
      </c>
      <c r="H79" s="100">
        <v>20</v>
      </c>
      <c r="I79" s="245">
        <v>70</v>
      </c>
      <c r="J79" s="100">
        <v>100</v>
      </c>
      <c r="K79" s="100">
        <v>55</v>
      </c>
      <c r="L79" s="100">
        <v>70</v>
      </c>
      <c r="M79" s="245">
        <v>35</v>
      </c>
      <c r="N79" s="100">
        <v>5</v>
      </c>
      <c r="O79" s="245">
        <v>20</v>
      </c>
      <c r="P79" s="100">
        <v>10</v>
      </c>
      <c r="Q79" s="245">
        <v>0</v>
      </c>
      <c r="R79" s="100">
        <v>10</v>
      </c>
      <c r="S79" s="100">
        <v>45</v>
      </c>
      <c r="T79" s="100">
        <v>15</v>
      </c>
      <c r="U79" s="100">
        <v>15</v>
      </c>
      <c r="V79" s="245">
        <v>5</v>
      </c>
      <c r="W79" s="100">
        <v>15</v>
      </c>
      <c r="X79" s="826">
        <v>0</v>
      </c>
      <c r="Y79" s="92">
        <v>0</v>
      </c>
      <c r="Z79" s="747"/>
      <c r="AA79" s="747" t="b">
        <f t="shared" si="2"/>
        <v>1</v>
      </c>
      <c r="AB79" s="747" t="b">
        <f t="shared" si="3"/>
        <v>1</v>
      </c>
    </row>
    <row r="80" spans="1:29" s="24" customFormat="1" ht="13.15" customHeight="1" x14ac:dyDescent="0.2">
      <c r="A80" s="230">
        <v>8</v>
      </c>
      <c r="B80" s="245">
        <v>5650</v>
      </c>
      <c r="C80" s="826">
        <v>4520</v>
      </c>
      <c r="D80" s="100">
        <v>1130</v>
      </c>
      <c r="E80" s="245">
        <v>25</v>
      </c>
      <c r="F80" s="100">
        <v>30</v>
      </c>
      <c r="G80" s="100">
        <v>150</v>
      </c>
      <c r="H80" s="100">
        <v>20</v>
      </c>
      <c r="I80" s="245">
        <v>140</v>
      </c>
      <c r="J80" s="100">
        <v>265</v>
      </c>
      <c r="K80" s="100">
        <v>70</v>
      </c>
      <c r="L80" s="100">
        <v>165</v>
      </c>
      <c r="M80" s="245">
        <v>30</v>
      </c>
      <c r="N80" s="100">
        <v>5</v>
      </c>
      <c r="O80" s="245">
        <v>20</v>
      </c>
      <c r="P80" s="100">
        <v>5</v>
      </c>
      <c r="Q80" s="245">
        <v>5</v>
      </c>
      <c r="R80" s="100">
        <v>65</v>
      </c>
      <c r="S80" s="100">
        <v>85</v>
      </c>
      <c r="T80" s="100">
        <v>20</v>
      </c>
      <c r="U80" s="100">
        <v>10</v>
      </c>
      <c r="V80" s="245">
        <v>0</v>
      </c>
      <c r="W80" s="100">
        <v>10</v>
      </c>
      <c r="X80" s="826">
        <v>0</v>
      </c>
      <c r="Y80" s="919">
        <v>5</v>
      </c>
      <c r="Z80" s="747"/>
      <c r="AA80" s="747" t="b">
        <f t="shared" si="2"/>
        <v>0</v>
      </c>
      <c r="AB80" s="747" t="b">
        <f t="shared" si="3"/>
        <v>1</v>
      </c>
    </row>
    <row r="81" spans="1:29" s="24" customFormat="1" ht="13.15" customHeight="1" x14ac:dyDescent="0.2">
      <c r="A81" s="230">
        <v>9</v>
      </c>
      <c r="B81" s="245">
        <v>5470</v>
      </c>
      <c r="C81" s="826">
        <v>4360</v>
      </c>
      <c r="D81" s="100">
        <v>1105</v>
      </c>
      <c r="E81" s="245">
        <v>35</v>
      </c>
      <c r="F81" s="100">
        <v>45</v>
      </c>
      <c r="G81" s="100">
        <v>105</v>
      </c>
      <c r="H81" s="100">
        <v>10</v>
      </c>
      <c r="I81" s="245">
        <v>60</v>
      </c>
      <c r="J81" s="100">
        <v>215</v>
      </c>
      <c r="K81" s="100">
        <v>55</v>
      </c>
      <c r="L81" s="100">
        <v>180</v>
      </c>
      <c r="M81" s="245">
        <v>30</v>
      </c>
      <c r="N81" s="100">
        <v>0</v>
      </c>
      <c r="O81" s="245">
        <v>105</v>
      </c>
      <c r="P81" s="100">
        <v>5</v>
      </c>
      <c r="Q81" s="245">
        <v>5</v>
      </c>
      <c r="R81" s="100">
        <v>75</v>
      </c>
      <c r="S81" s="100">
        <v>135</v>
      </c>
      <c r="T81" s="100">
        <v>10</v>
      </c>
      <c r="U81" s="100">
        <v>10</v>
      </c>
      <c r="V81" s="245">
        <v>5</v>
      </c>
      <c r="W81" s="100">
        <v>10</v>
      </c>
      <c r="X81" s="826">
        <v>0</v>
      </c>
      <c r="Y81" s="919">
        <v>10</v>
      </c>
      <c r="Z81" s="747"/>
      <c r="AA81" s="747" t="b">
        <f t="shared" si="2"/>
        <v>1</v>
      </c>
      <c r="AB81" s="747" t="b">
        <f t="shared" si="3"/>
        <v>0</v>
      </c>
    </row>
    <row r="82" spans="1:29" s="24" customFormat="1" ht="13.15" customHeight="1" x14ac:dyDescent="0.2">
      <c r="A82" s="87">
        <v>10</v>
      </c>
      <c r="B82" s="245">
        <v>9430</v>
      </c>
      <c r="C82" s="826">
        <v>8605</v>
      </c>
      <c r="D82" s="100">
        <v>825</v>
      </c>
      <c r="E82" s="245">
        <v>40</v>
      </c>
      <c r="F82" s="100">
        <v>30</v>
      </c>
      <c r="G82" s="100">
        <v>60</v>
      </c>
      <c r="H82" s="100">
        <v>15</v>
      </c>
      <c r="I82" s="245">
        <v>140</v>
      </c>
      <c r="J82" s="100">
        <v>130</v>
      </c>
      <c r="K82" s="100">
        <v>95</v>
      </c>
      <c r="L82" s="100">
        <v>100</v>
      </c>
      <c r="M82" s="245">
        <v>50</v>
      </c>
      <c r="N82" s="100">
        <v>10</v>
      </c>
      <c r="O82" s="245">
        <v>30</v>
      </c>
      <c r="P82" s="100">
        <v>5</v>
      </c>
      <c r="Q82" s="245">
        <v>5</v>
      </c>
      <c r="R82" s="100">
        <v>15</v>
      </c>
      <c r="S82" s="100">
        <v>40</v>
      </c>
      <c r="T82" s="100">
        <v>25</v>
      </c>
      <c r="U82" s="100">
        <v>5</v>
      </c>
      <c r="V82" s="245">
        <v>10</v>
      </c>
      <c r="W82" s="100">
        <v>15</v>
      </c>
      <c r="X82" s="826">
        <v>0</v>
      </c>
      <c r="Y82" s="919">
        <v>0</v>
      </c>
      <c r="Z82" s="747"/>
      <c r="AA82" s="747" t="b">
        <f t="shared" si="2"/>
        <v>0</v>
      </c>
      <c r="AB82" s="747" t="b">
        <f t="shared" si="3"/>
        <v>1</v>
      </c>
    </row>
    <row r="83" spans="1:29" s="24" customFormat="1" ht="13.15" customHeight="1" x14ac:dyDescent="0.2">
      <c r="A83" s="87">
        <v>11</v>
      </c>
      <c r="B83" s="245">
        <v>10750</v>
      </c>
      <c r="C83" s="826">
        <v>8495</v>
      </c>
      <c r="D83" s="100">
        <v>2255</v>
      </c>
      <c r="E83" s="245">
        <v>90</v>
      </c>
      <c r="F83" s="100">
        <v>40</v>
      </c>
      <c r="G83" s="100">
        <v>205</v>
      </c>
      <c r="H83" s="100">
        <v>75</v>
      </c>
      <c r="I83" s="245">
        <v>240</v>
      </c>
      <c r="J83" s="100">
        <v>385</v>
      </c>
      <c r="K83" s="100">
        <v>185</v>
      </c>
      <c r="L83" s="100">
        <v>370</v>
      </c>
      <c r="M83" s="245">
        <v>105</v>
      </c>
      <c r="N83" s="100">
        <v>10</v>
      </c>
      <c r="O83" s="245">
        <v>35</v>
      </c>
      <c r="P83" s="100">
        <v>25</v>
      </c>
      <c r="Q83" s="245">
        <v>30</v>
      </c>
      <c r="R83" s="100">
        <v>65</v>
      </c>
      <c r="S83" s="100">
        <v>150</v>
      </c>
      <c r="T83" s="100">
        <v>120</v>
      </c>
      <c r="U83" s="100">
        <v>60</v>
      </c>
      <c r="V83" s="245">
        <v>10</v>
      </c>
      <c r="W83" s="100">
        <v>45</v>
      </c>
      <c r="X83" s="826">
        <v>5</v>
      </c>
      <c r="Y83" s="919">
        <v>5</v>
      </c>
      <c r="Z83" s="747"/>
      <c r="AA83" s="747" t="b">
        <f t="shared" si="2"/>
        <v>1</v>
      </c>
      <c r="AB83" s="747" t="b">
        <f t="shared" si="3"/>
        <v>1</v>
      </c>
    </row>
    <row r="84" spans="1:29" s="24" customFormat="1" ht="13.15" customHeight="1" x14ac:dyDescent="0.2">
      <c r="A84" s="87">
        <v>12</v>
      </c>
      <c r="B84" s="245">
        <v>13840</v>
      </c>
      <c r="C84" s="826">
        <v>11120</v>
      </c>
      <c r="D84" s="100">
        <v>2720</v>
      </c>
      <c r="E84" s="245">
        <v>145</v>
      </c>
      <c r="F84" s="100">
        <v>85</v>
      </c>
      <c r="G84" s="100">
        <v>245</v>
      </c>
      <c r="H84" s="100">
        <v>95</v>
      </c>
      <c r="I84" s="245">
        <v>280</v>
      </c>
      <c r="J84" s="100">
        <v>510</v>
      </c>
      <c r="K84" s="100">
        <v>275</v>
      </c>
      <c r="L84" s="100">
        <v>305</v>
      </c>
      <c r="M84" s="245">
        <v>105</v>
      </c>
      <c r="N84" s="100">
        <v>10</v>
      </c>
      <c r="O84" s="245">
        <v>90</v>
      </c>
      <c r="P84" s="100">
        <v>35</v>
      </c>
      <c r="Q84" s="245">
        <v>25</v>
      </c>
      <c r="R84" s="100">
        <v>75</v>
      </c>
      <c r="S84" s="100">
        <v>270</v>
      </c>
      <c r="T84" s="100">
        <v>35</v>
      </c>
      <c r="U84" s="100">
        <v>60</v>
      </c>
      <c r="V84" s="245">
        <v>20</v>
      </c>
      <c r="W84" s="100">
        <v>40</v>
      </c>
      <c r="X84" s="826">
        <v>0</v>
      </c>
      <c r="Y84" s="919">
        <v>10</v>
      </c>
      <c r="Z84" s="747"/>
      <c r="AA84" s="747" t="b">
        <f t="shared" si="2"/>
        <v>0</v>
      </c>
      <c r="AB84" s="747" t="b">
        <f t="shared" si="3"/>
        <v>1</v>
      </c>
    </row>
    <row r="85" spans="1:29" s="39" customFormat="1" ht="12" customHeight="1" x14ac:dyDescent="0.2">
      <c r="A85" s="87"/>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747"/>
      <c r="AA85" s="747"/>
      <c r="AB85" s="747"/>
    </row>
    <row r="86" spans="1:29" s="26" customFormat="1" x14ac:dyDescent="0.2">
      <c r="A86" s="87" t="s">
        <v>246</v>
      </c>
      <c r="B86" s="152">
        <v>142370</v>
      </c>
      <c r="C86" s="152">
        <v>108665</v>
      </c>
      <c r="D86" s="152">
        <v>33705</v>
      </c>
      <c r="E86" s="152">
        <v>1185</v>
      </c>
      <c r="F86" s="102">
        <v>1510</v>
      </c>
      <c r="G86" s="102">
        <v>4800</v>
      </c>
      <c r="H86" s="102">
        <v>930</v>
      </c>
      <c r="I86" s="152">
        <v>2785</v>
      </c>
      <c r="J86" s="102">
        <v>5680</v>
      </c>
      <c r="K86" s="102">
        <v>2600</v>
      </c>
      <c r="L86" s="102">
        <v>4720</v>
      </c>
      <c r="M86" s="152">
        <v>1055</v>
      </c>
      <c r="N86" s="102">
        <v>115</v>
      </c>
      <c r="O86" s="152">
        <v>1095</v>
      </c>
      <c r="P86" s="102">
        <v>425</v>
      </c>
      <c r="Q86" s="152">
        <v>310</v>
      </c>
      <c r="R86" s="102">
        <v>1480</v>
      </c>
      <c r="S86" s="102">
        <v>2990</v>
      </c>
      <c r="T86" s="102">
        <v>615</v>
      </c>
      <c r="U86" s="102">
        <v>500</v>
      </c>
      <c r="V86" s="152">
        <v>180</v>
      </c>
      <c r="W86" s="102">
        <v>560</v>
      </c>
      <c r="X86" s="827">
        <v>25</v>
      </c>
      <c r="Y86" s="152">
        <v>125</v>
      </c>
      <c r="Z86" s="747"/>
      <c r="AA86" s="747" t="b">
        <f t="shared" si="2"/>
        <v>0</v>
      </c>
      <c r="AB86" s="747" t="b">
        <f t="shared" si="3"/>
        <v>1</v>
      </c>
    </row>
    <row r="87" spans="1:29" s="26" customFormat="1" ht="14.25" x14ac:dyDescent="0.2">
      <c r="A87" s="87"/>
      <c r="B87" s="102"/>
      <c r="C87" s="102"/>
      <c r="D87" s="102"/>
      <c r="E87" s="102"/>
      <c r="F87" s="102"/>
      <c r="G87" s="102"/>
      <c r="H87" s="102"/>
      <c r="I87" s="102"/>
      <c r="J87" s="102"/>
      <c r="K87" s="102"/>
      <c r="L87" s="102"/>
      <c r="M87" s="102"/>
      <c r="N87" s="102"/>
      <c r="O87" s="102"/>
      <c r="P87" s="102"/>
      <c r="Q87" s="102"/>
      <c r="R87" s="102"/>
      <c r="S87" s="102"/>
      <c r="T87" s="289"/>
      <c r="U87" s="290"/>
      <c r="V87" s="290"/>
      <c r="W87" s="290"/>
      <c r="Y87" s="290"/>
    </row>
    <row r="88" spans="1:29" s="26" customFormat="1" ht="12" x14ac:dyDescent="0.2">
      <c r="A88" s="223" t="s">
        <v>203</v>
      </c>
      <c r="B88" s="223"/>
      <c r="C88" s="223"/>
      <c r="D88" s="223"/>
      <c r="E88" s="223"/>
      <c r="F88" s="223"/>
      <c r="G88" s="223"/>
      <c r="H88" s="223"/>
      <c r="I88" s="223"/>
      <c r="J88" s="223"/>
      <c r="K88" s="223"/>
      <c r="L88" s="287"/>
      <c r="M88" s="223"/>
      <c r="N88" s="223"/>
      <c r="O88" s="223"/>
      <c r="P88" s="223"/>
      <c r="Q88" s="223"/>
      <c r="R88" s="223"/>
      <c r="S88" s="223"/>
      <c r="T88" s="290"/>
      <c r="U88" s="290"/>
      <c r="V88" s="223"/>
      <c r="W88" s="223"/>
      <c r="X88" s="290"/>
      <c r="Y88" s="290"/>
    </row>
    <row r="89" spans="1:29" s="26" customFormat="1" ht="12" x14ac:dyDescent="0.2">
      <c r="A89" s="223" t="s">
        <v>204</v>
      </c>
      <c r="B89" s="223"/>
      <c r="C89" s="223"/>
      <c r="D89" s="223"/>
      <c r="E89" s="223"/>
      <c r="F89" s="223"/>
      <c r="G89" s="223"/>
      <c r="H89" s="223"/>
      <c r="I89" s="223"/>
      <c r="J89" s="223"/>
      <c r="K89" s="223"/>
      <c r="L89" s="287"/>
      <c r="M89" s="223"/>
      <c r="N89" s="223"/>
      <c r="O89" s="223"/>
      <c r="P89" s="223"/>
      <c r="Q89" s="223"/>
      <c r="R89" s="223"/>
      <c r="S89" s="223"/>
      <c r="T89" s="290"/>
      <c r="U89" s="290"/>
      <c r="V89" s="223"/>
      <c r="W89" s="223"/>
      <c r="X89" s="290"/>
      <c r="Y89" s="290"/>
    </row>
    <row r="90" spans="1:29" s="26" customFormat="1" ht="12" x14ac:dyDescent="0.2">
      <c r="A90" s="223" t="s">
        <v>342</v>
      </c>
      <c r="B90" s="223"/>
      <c r="C90" s="223"/>
      <c r="D90" s="223"/>
      <c r="E90" s="223"/>
      <c r="F90" s="223"/>
      <c r="G90" s="223"/>
      <c r="H90" s="223"/>
      <c r="I90" s="223"/>
      <c r="J90" s="223"/>
      <c r="K90" s="223"/>
      <c r="L90" s="287"/>
      <c r="M90" s="223"/>
      <c r="N90" s="223"/>
      <c r="O90" s="223"/>
      <c r="P90" s="223"/>
      <c r="Q90" s="223"/>
      <c r="R90" s="223"/>
      <c r="S90" s="223"/>
      <c r="T90" s="290"/>
      <c r="U90" s="290"/>
      <c r="V90" s="223"/>
      <c r="W90" s="223"/>
      <c r="X90" s="290"/>
      <c r="Y90" s="290"/>
    </row>
    <row r="91" spans="1:29" s="26" customFormat="1" ht="12" x14ac:dyDescent="0.2">
      <c r="A91" s="223" t="s">
        <v>453</v>
      </c>
      <c r="B91" s="223"/>
      <c r="C91" s="223"/>
      <c r="D91" s="223"/>
      <c r="E91" s="223"/>
      <c r="F91" s="223"/>
      <c r="G91" s="223"/>
      <c r="H91" s="223"/>
      <c r="I91" s="223"/>
      <c r="J91" s="223"/>
      <c r="K91" s="223"/>
      <c r="L91" s="223"/>
      <c r="M91" s="287"/>
      <c r="N91" s="223"/>
      <c r="O91" s="223"/>
      <c r="P91" s="223"/>
      <c r="Q91" s="223"/>
      <c r="R91" s="223"/>
      <c r="S91" s="223"/>
      <c r="T91" s="290"/>
      <c r="U91" s="290"/>
      <c r="V91" s="223"/>
      <c r="W91" s="223"/>
      <c r="X91" s="290"/>
      <c r="Y91" s="290"/>
    </row>
    <row r="92" spans="1:29" s="26" customFormat="1" ht="12" x14ac:dyDescent="0.2">
      <c r="A92" s="223" t="s">
        <v>322</v>
      </c>
      <c r="B92" s="223"/>
      <c r="C92" s="223"/>
      <c r="D92" s="223"/>
      <c r="E92" s="223"/>
      <c r="F92" s="223"/>
      <c r="G92" s="223"/>
      <c r="H92" s="223"/>
      <c r="I92" s="223"/>
      <c r="J92" s="223"/>
      <c r="K92" s="223"/>
      <c r="L92" s="223"/>
      <c r="M92" s="223"/>
      <c r="N92" s="223"/>
      <c r="O92" s="223"/>
      <c r="P92" s="223"/>
      <c r="Q92" s="223"/>
      <c r="R92" s="223"/>
      <c r="S92" s="223"/>
      <c r="T92" s="290"/>
      <c r="U92" s="290"/>
      <c r="V92" s="223"/>
      <c r="W92" s="223"/>
      <c r="X92" s="290"/>
      <c r="Y92" s="290"/>
    </row>
    <row r="93" spans="1:29" x14ac:dyDescent="0.2">
      <c r="A93" s="223" t="s">
        <v>454</v>
      </c>
      <c r="B93" s="223"/>
      <c r="C93" s="223"/>
      <c r="D93" s="223"/>
      <c r="E93" s="223"/>
      <c r="F93" s="223"/>
      <c r="G93" s="223"/>
      <c r="H93" s="223"/>
      <c r="I93" s="223"/>
      <c r="J93" s="223"/>
      <c r="K93" s="223"/>
      <c r="L93" s="223"/>
      <c r="M93" s="223"/>
      <c r="N93" s="223"/>
      <c r="O93" s="223"/>
      <c r="P93" s="223"/>
      <c r="Q93" s="223"/>
      <c r="R93" s="223"/>
      <c r="S93" s="223"/>
      <c r="T93" s="290"/>
      <c r="U93" s="290"/>
      <c r="V93" s="223"/>
      <c r="W93" s="223"/>
      <c r="X93" s="290"/>
      <c r="Y93" s="290"/>
    </row>
    <row r="94" spans="1:29" x14ac:dyDescent="0.2">
      <c r="A94" s="223" t="s">
        <v>205</v>
      </c>
      <c r="B94" s="223"/>
      <c r="C94" s="223"/>
      <c r="D94" s="223"/>
      <c r="E94" s="223"/>
      <c r="F94" s="223"/>
      <c r="G94" s="223"/>
      <c r="H94" s="223"/>
      <c r="I94" s="223"/>
      <c r="J94" s="223"/>
      <c r="K94" s="223"/>
      <c r="L94" s="223"/>
      <c r="M94" s="223"/>
      <c r="N94" s="223"/>
      <c r="O94" s="223"/>
      <c r="P94" s="223"/>
      <c r="Q94" s="223"/>
      <c r="R94" s="223"/>
      <c r="S94" s="223"/>
      <c r="T94" s="290"/>
      <c r="U94" s="53"/>
      <c r="V94" s="223"/>
      <c r="W94" s="223"/>
      <c r="X94" s="290"/>
      <c r="Y94" s="290"/>
      <c r="Z94" s="26"/>
      <c r="AA94" s="26"/>
      <c r="AB94" s="26"/>
      <c r="AC94" s="26"/>
    </row>
    <row r="95" spans="1:29" x14ac:dyDescent="0.2">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26"/>
      <c r="AA95" s="26"/>
      <c r="AB95" s="26"/>
      <c r="AC95" s="26"/>
    </row>
    <row r="96" spans="1:29" x14ac:dyDescent="0.2">
      <c r="A96" s="518"/>
      <c r="B96" s="518"/>
      <c r="C96" s="518"/>
      <c r="D96" s="518"/>
      <c r="E96" s="518"/>
      <c r="F96" s="518"/>
      <c r="G96" s="518"/>
      <c r="H96" s="518"/>
      <c r="I96" s="518"/>
      <c r="J96" s="518"/>
      <c r="K96" s="518"/>
      <c r="L96" s="518"/>
      <c r="M96" s="518"/>
      <c r="N96" s="518"/>
      <c r="O96" s="518"/>
      <c r="P96" s="518"/>
      <c r="Q96" s="518"/>
      <c r="R96" s="518"/>
      <c r="S96" s="518"/>
      <c r="T96" s="518"/>
      <c r="U96" s="518"/>
      <c r="V96" s="518"/>
      <c r="W96" s="518"/>
      <c r="X96" s="518"/>
      <c r="Y96" s="518"/>
      <c r="Z96" s="26"/>
      <c r="AA96" s="26"/>
      <c r="AB96" s="26"/>
      <c r="AC96" s="26"/>
    </row>
    <row r="97" spans="1:29" x14ac:dyDescent="0.2">
      <c r="A97" s="65" t="s">
        <v>218</v>
      </c>
      <c r="B97" s="55"/>
      <c r="C97" s="55"/>
      <c r="D97" s="55"/>
      <c r="E97" s="55"/>
      <c r="F97" s="55"/>
      <c r="G97" s="55"/>
      <c r="H97" s="55"/>
      <c r="I97" s="55"/>
      <c r="J97" s="55"/>
      <c r="K97" s="55"/>
      <c r="L97" s="55"/>
      <c r="M97" s="55"/>
      <c r="N97" s="55"/>
      <c r="O97" s="55"/>
      <c r="P97" s="55"/>
      <c r="Q97" s="55"/>
      <c r="R97" s="55"/>
      <c r="U97" s="53"/>
      <c r="V97" s="55"/>
      <c r="Y97" s="66" t="s">
        <v>241</v>
      </c>
      <c r="Z97" s="26"/>
      <c r="AA97" s="26"/>
      <c r="AB97" s="26"/>
      <c r="AC97" s="26"/>
    </row>
    <row r="98" spans="1:29" x14ac:dyDescent="0.2">
      <c r="A98" s="53"/>
      <c r="B98" s="53"/>
      <c r="C98" s="53"/>
      <c r="D98" s="53"/>
      <c r="E98" s="53"/>
      <c r="F98" s="53"/>
      <c r="G98" s="53"/>
      <c r="H98" s="53"/>
      <c r="I98" s="53"/>
      <c r="J98" s="53"/>
      <c r="K98" s="53"/>
      <c r="L98" s="53"/>
      <c r="M98" s="53"/>
      <c r="N98" s="53"/>
      <c r="O98" s="53"/>
      <c r="P98" s="53"/>
      <c r="Q98" s="53"/>
      <c r="R98" s="53"/>
      <c r="S98" s="53"/>
      <c r="T98" s="53"/>
      <c r="U98" s="53"/>
      <c r="V98" s="53"/>
      <c r="W98" s="53"/>
      <c r="X98" s="53"/>
      <c r="Y98" s="26"/>
      <c r="Z98" s="26"/>
      <c r="AA98" s="26"/>
      <c r="AB98" s="26"/>
      <c r="AC98" s="26"/>
    </row>
    <row r="99" spans="1:29" x14ac:dyDescent="0.2">
      <c r="Y99" s="26"/>
      <c r="Z99" s="26"/>
      <c r="AA99" s="26"/>
      <c r="AB99" s="26"/>
      <c r="AC99" s="26"/>
    </row>
  </sheetData>
  <mergeCells count="26">
    <mergeCell ref="Y5:Y7"/>
    <mergeCell ref="K6:K7"/>
    <mergeCell ref="L6:L7"/>
    <mergeCell ref="M6:M7"/>
    <mergeCell ref="E5:H5"/>
    <mergeCell ref="I5:L5"/>
    <mergeCell ref="M5:N5"/>
    <mergeCell ref="N6:N7"/>
    <mergeCell ref="E6:E7"/>
    <mergeCell ref="F6:F7"/>
    <mergeCell ref="G6:G7"/>
    <mergeCell ref="H6:H7"/>
    <mergeCell ref="I6:J6"/>
    <mergeCell ref="O6:O7"/>
    <mergeCell ref="P6:P7"/>
    <mergeCell ref="Q5:U5"/>
    <mergeCell ref="V5:W5"/>
    <mergeCell ref="X5:X7"/>
    <mergeCell ref="O5:P5"/>
    <mergeCell ref="T6:T7"/>
    <mergeCell ref="U6:U7"/>
    <mergeCell ref="V6:V7"/>
    <mergeCell ref="W6:W7"/>
    <mergeCell ref="Q6:Q7"/>
    <mergeCell ref="R6:R7"/>
    <mergeCell ref="S6:S7"/>
  </mergeCells>
  <hyperlinks>
    <hyperlink ref="Y1" location="INHALT!A1" display="INHALT!A1" xr:uid="{2283AB3C-12C9-4EF5-B8DB-DE73FF769A4C}"/>
  </hyperlinks>
  <printOptions horizontalCentered="1" gridLines="1"/>
  <pageMargins left="0" right="0" top="0.47244094488188981" bottom="0.47244094488188981" header="0.23622047244094491" footer="0.15748031496062992"/>
  <pageSetup paperSize="9" scale="65" firstPageNumber="38" orientation="landscape" useFirstPageNumber="1" r:id="rId1"/>
  <headerFooter alignWithMargins="0">
    <oddFooter>&amp;CSeite &amp;P</oddFooter>
  </headerFooter>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N100"/>
  <sheetViews>
    <sheetView zoomScale="92" zoomScaleNormal="92" zoomScaleSheetLayoutView="85" workbookViewId="0">
      <pane xSplit="2" ySplit="11" topLeftCell="C12" activePane="bottomRight" state="frozen"/>
      <selection activeCell="V64" sqref="V64"/>
      <selection pane="topRight" activeCell="V64" sqref="V64"/>
      <selection pane="bottomLeft" activeCell="V64" sqref="V64"/>
      <selection pane="bottomRight" activeCell="H18" sqref="H18"/>
    </sheetView>
  </sheetViews>
  <sheetFormatPr baseColWidth="10" defaultRowHeight="12.75" x14ac:dyDescent="0.2"/>
  <cols>
    <col min="1" max="1" width="6.140625" customWidth="1"/>
    <col min="2" max="2" width="21.85546875" bestFit="1" customWidth="1"/>
    <col min="3" max="3" width="15" bestFit="1" customWidth="1"/>
    <col min="4" max="4" width="11.28515625" customWidth="1"/>
    <col min="5" max="5" width="10.7109375" customWidth="1"/>
    <col min="6" max="6" width="15.7109375" bestFit="1" customWidth="1"/>
    <col min="7" max="7" width="15.7109375" customWidth="1"/>
    <col min="8" max="8" width="11.42578125" customWidth="1"/>
    <col min="9" max="11" width="17.7109375" customWidth="1"/>
  </cols>
  <sheetData>
    <row r="1" spans="1:14" x14ac:dyDescent="0.2">
      <c r="A1" s="1031">
        <v>44926</v>
      </c>
      <c r="B1" s="55"/>
      <c r="C1" s="55"/>
      <c r="D1" s="55"/>
      <c r="E1" s="55"/>
      <c r="F1" s="55"/>
      <c r="G1" s="55"/>
      <c r="H1" s="55"/>
      <c r="I1" s="55"/>
      <c r="J1" s="55"/>
      <c r="K1" s="1045" t="s">
        <v>476</v>
      </c>
      <c r="L1" s="917"/>
    </row>
    <row r="2" spans="1:14" ht="15.75" x14ac:dyDescent="0.25">
      <c r="A2" s="54" t="s">
        <v>492</v>
      </c>
      <c r="B2" s="256"/>
      <c r="C2" s="55"/>
      <c r="D2" s="55"/>
      <c r="E2" s="55"/>
      <c r="F2" s="55"/>
      <c r="G2" s="55"/>
      <c r="H2" s="55"/>
      <c r="I2" s="55"/>
      <c r="J2" s="55"/>
      <c r="K2" s="55"/>
      <c r="L2" s="53"/>
    </row>
    <row r="3" spans="1:14" x14ac:dyDescent="0.2">
      <c r="A3" s="56" t="s">
        <v>1</v>
      </c>
      <c r="B3" s="55"/>
      <c r="C3" s="55"/>
      <c r="D3" s="55"/>
      <c r="E3" s="55"/>
      <c r="F3" s="55"/>
      <c r="G3" s="55"/>
      <c r="H3" s="55"/>
      <c r="I3" s="55"/>
      <c r="J3" s="55"/>
      <c r="K3" s="66" t="s">
        <v>473</v>
      </c>
      <c r="L3" s="53"/>
    </row>
    <row r="4" spans="1:14" ht="14.45" customHeight="1" x14ac:dyDescent="0.25">
      <c r="A4" s="1112"/>
      <c r="B4" s="1113"/>
      <c r="C4" s="1040">
        <v>5</v>
      </c>
      <c r="D4" s="1040">
        <v>6</v>
      </c>
      <c r="E4" s="1040">
        <v>7</v>
      </c>
      <c r="F4" s="1040">
        <v>8</v>
      </c>
      <c r="G4" s="1040">
        <v>11</v>
      </c>
      <c r="H4" s="1040">
        <v>5</v>
      </c>
      <c r="I4" s="1040">
        <v>12</v>
      </c>
      <c r="J4" s="1040">
        <v>13</v>
      </c>
      <c r="K4" s="1114">
        <v>14</v>
      </c>
      <c r="L4" s="53"/>
    </row>
    <row r="5" spans="1:14" ht="15.6" customHeight="1" x14ac:dyDescent="0.25">
      <c r="A5" s="262" t="s">
        <v>201</v>
      </c>
      <c r="B5" s="270" t="s">
        <v>170</v>
      </c>
      <c r="C5" s="172" t="s">
        <v>171</v>
      </c>
      <c r="D5" s="262"/>
      <c r="E5" s="262"/>
      <c r="F5" s="264"/>
      <c r="G5" s="264"/>
      <c r="H5" s="304" t="s">
        <v>171</v>
      </c>
      <c r="I5" s="133"/>
      <c r="J5" s="234"/>
      <c r="K5" s="234"/>
      <c r="L5" s="53"/>
    </row>
    <row r="6" spans="1:14" ht="15" x14ac:dyDescent="0.2">
      <c r="A6" s="167" t="s">
        <v>202</v>
      </c>
      <c r="B6" s="247" t="s">
        <v>172</v>
      </c>
      <c r="C6" s="909" t="s">
        <v>173</v>
      </c>
      <c r="D6" s="262" t="s">
        <v>150</v>
      </c>
      <c r="E6" s="234"/>
      <c r="F6" s="260"/>
      <c r="G6" s="260"/>
      <c r="H6" s="909" t="s">
        <v>173</v>
      </c>
      <c r="I6" s="263" t="s">
        <v>150</v>
      </c>
      <c r="J6" s="281" t="s">
        <v>150</v>
      </c>
      <c r="K6" s="263"/>
      <c r="L6" s="53"/>
    </row>
    <row r="7" spans="1:14" s="16" customFormat="1" ht="60" customHeight="1" x14ac:dyDescent="0.2">
      <c r="A7" s="257"/>
      <c r="B7" s="283"/>
      <c r="C7" s="283"/>
      <c r="D7" s="233" t="s">
        <v>18</v>
      </c>
      <c r="E7" s="253" t="s">
        <v>17</v>
      </c>
      <c r="F7" s="266"/>
      <c r="G7" s="267"/>
      <c r="H7" s="283"/>
      <c r="I7" s="275" t="s">
        <v>213</v>
      </c>
      <c r="J7" s="233" t="s">
        <v>242</v>
      </c>
      <c r="K7" s="910" t="s">
        <v>213</v>
      </c>
      <c r="L7" s="282"/>
    </row>
    <row r="8" spans="1:14" s="16" customFormat="1" ht="14.45" customHeight="1" x14ac:dyDescent="0.2">
      <c r="A8" s="257"/>
      <c r="B8" s="283"/>
      <c r="C8" s="283"/>
      <c r="D8" s="157"/>
      <c r="E8" s="233" t="s">
        <v>173</v>
      </c>
      <c r="F8" s="236" t="s">
        <v>150</v>
      </c>
      <c r="G8" s="235"/>
      <c r="H8" s="283"/>
      <c r="I8" s="157"/>
      <c r="J8" s="237"/>
      <c r="K8" s="157"/>
      <c r="L8" s="282"/>
    </row>
    <row r="9" spans="1:14" s="16" customFormat="1" ht="44.45" customHeight="1" x14ac:dyDescent="0.2">
      <c r="A9" s="167"/>
      <c r="B9" s="247"/>
      <c r="C9" s="908"/>
      <c r="D9" s="265"/>
      <c r="E9" s="261"/>
      <c r="F9" s="272" t="s">
        <v>174</v>
      </c>
      <c r="G9" s="261" t="s">
        <v>343</v>
      </c>
      <c r="H9" s="908"/>
      <c r="I9" s="265"/>
      <c r="J9" s="261"/>
      <c r="K9" s="911"/>
      <c r="L9" s="282"/>
    </row>
    <row r="10" spans="1:14" s="16" customFormat="1" ht="13.15" customHeight="1" x14ac:dyDescent="0.2">
      <c r="A10" s="167"/>
      <c r="B10" s="243"/>
      <c r="C10" s="273" t="s">
        <v>223</v>
      </c>
      <c r="D10" s="274" t="s">
        <v>223</v>
      </c>
      <c r="E10" s="274" t="s">
        <v>223</v>
      </c>
      <c r="F10" s="268" t="s">
        <v>223</v>
      </c>
      <c r="G10" s="268" t="s">
        <v>223</v>
      </c>
      <c r="H10" s="274" t="s">
        <v>223</v>
      </c>
      <c r="I10" s="274" t="s">
        <v>223</v>
      </c>
      <c r="J10" s="225" t="s">
        <v>222</v>
      </c>
      <c r="K10" s="666" t="s">
        <v>222</v>
      </c>
      <c r="L10" s="282"/>
    </row>
    <row r="11" spans="1:14" ht="11.65" customHeight="1" x14ac:dyDescent="0.2">
      <c r="A11" s="269"/>
      <c r="B11" s="271"/>
      <c r="C11" s="662">
        <v>1</v>
      </c>
      <c r="D11" s="663">
        <v>2</v>
      </c>
      <c r="E11" s="663">
        <v>3</v>
      </c>
      <c r="F11" s="663">
        <v>4</v>
      </c>
      <c r="G11" s="663">
        <v>5</v>
      </c>
      <c r="H11" s="663" t="s">
        <v>314</v>
      </c>
      <c r="I11" s="663" t="s">
        <v>344</v>
      </c>
      <c r="J11" s="664" t="s">
        <v>345</v>
      </c>
      <c r="K11" s="665" t="s">
        <v>346</v>
      </c>
      <c r="L11" s="53"/>
    </row>
    <row r="12" spans="1:14" ht="13.15" customHeight="1" x14ac:dyDescent="0.2">
      <c r="A12" s="58"/>
      <c r="B12" s="58"/>
      <c r="C12" s="258"/>
      <c r="D12" s="258"/>
      <c r="E12" s="258"/>
      <c r="F12" s="258"/>
      <c r="G12" s="258"/>
      <c r="H12" s="258"/>
      <c r="I12" s="59"/>
      <c r="J12" s="259"/>
      <c r="K12" s="110"/>
      <c r="L12" s="53"/>
    </row>
    <row r="13" spans="1:14" ht="13.15" customHeight="1" x14ac:dyDescent="0.2">
      <c r="A13" s="60">
        <v>10</v>
      </c>
      <c r="B13" s="61" t="s">
        <v>37</v>
      </c>
      <c r="C13" s="834">
        <v>585</v>
      </c>
      <c r="D13" s="834">
        <v>185</v>
      </c>
      <c r="E13" s="277">
        <v>400</v>
      </c>
      <c r="F13" s="277">
        <v>290</v>
      </c>
      <c r="G13" s="835">
        <v>110</v>
      </c>
      <c r="H13" s="834">
        <v>585</v>
      </c>
      <c r="I13" s="277">
        <v>295</v>
      </c>
      <c r="J13" s="700">
        <v>49.486301369863014</v>
      </c>
      <c r="K13" s="701">
        <v>50.513698630136986</v>
      </c>
      <c r="L13" s="646"/>
      <c r="N13" s="12"/>
    </row>
    <row r="14" spans="1:14" ht="13.15" customHeight="1" x14ac:dyDescent="0.2">
      <c r="A14" s="60">
        <v>11</v>
      </c>
      <c r="B14" s="61" t="s">
        <v>38</v>
      </c>
      <c r="C14" s="834">
        <v>1285</v>
      </c>
      <c r="D14" s="834">
        <v>510</v>
      </c>
      <c r="E14" s="277">
        <v>775</v>
      </c>
      <c r="F14" s="277">
        <v>570</v>
      </c>
      <c r="G14" s="835">
        <v>205</v>
      </c>
      <c r="H14" s="834">
        <v>1285</v>
      </c>
      <c r="I14" s="277">
        <v>715</v>
      </c>
      <c r="J14" s="700">
        <v>44.202334630350194</v>
      </c>
      <c r="K14" s="701">
        <v>55.797665369649806</v>
      </c>
      <c r="L14" s="646"/>
      <c r="N14" s="12"/>
    </row>
    <row r="15" spans="1:14" ht="13.15" customHeight="1" x14ac:dyDescent="0.2">
      <c r="A15" s="60">
        <v>12</v>
      </c>
      <c r="B15" s="61" t="s">
        <v>90</v>
      </c>
      <c r="C15" s="834">
        <v>2440</v>
      </c>
      <c r="D15" s="834">
        <v>790</v>
      </c>
      <c r="E15" s="277">
        <v>1655</v>
      </c>
      <c r="F15" s="277">
        <v>1265</v>
      </c>
      <c r="G15" s="835">
        <v>390</v>
      </c>
      <c r="H15" s="834">
        <v>2440</v>
      </c>
      <c r="I15" s="277">
        <v>1180</v>
      </c>
      <c r="J15" s="700">
        <v>51.719901719901721</v>
      </c>
      <c r="K15" s="701">
        <v>48.280098280098279</v>
      </c>
      <c r="L15" s="646"/>
      <c r="N15" s="12"/>
    </row>
    <row r="16" spans="1:14" ht="13.15" customHeight="1" x14ac:dyDescent="0.2">
      <c r="A16" s="60">
        <v>13</v>
      </c>
      <c r="B16" s="61" t="s">
        <v>39</v>
      </c>
      <c r="C16" s="834">
        <v>360</v>
      </c>
      <c r="D16" s="834">
        <v>105</v>
      </c>
      <c r="E16" s="277">
        <v>250</v>
      </c>
      <c r="F16" s="277">
        <v>215</v>
      </c>
      <c r="G16" s="835">
        <v>35</v>
      </c>
      <c r="H16" s="834">
        <v>360</v>
      </c>
      <c r="I16" s="277">
        <v>140</v>
      </c>
      <c r="J16" s="700">
        <v>60.614525139664806</v>
      </c>
      <c r="K16" s="701">
        <v>39.385474860335194</v>
      </c>
      <c r="L16" s="646"/>
      <c r="N16" s="12"/>
    </row>
    <row r="17" spans="1:14" ht="13.15" customHeight="1" x14ac:dyDescent="0.2">
      <c r="A17" s="60">
        <v>14</v>
      </c>
      <c r="B17" s="61" t="s">
        <v>40</v>
      </c>
      <c r="C17" s="834">
        <v>2690</v>
      </c>
      <c r="D17" s="834">
        <v>970</v>
      </c>
      <c r="E17" s="277">
        <v>1720</v>
      </c>
      <c r="F17" s="277">
        <v>1400</v>
      </c>
      <c r="G17" s="835">
        <v>320</v>
      </c>
      <c r="H17" s="834">
        <v>2690</v>
      </c>
      <c r="I17" s="277">
        <v>1295</v>
      </c>
      <c r="J17" s="700">
        <v>51.931649331352162</v>
      </c>
      <c r="K17" s="701">
        <v>48.068350668647845</v>
      </c>
      <c r="L17" s="646"/>
      <c r="N17" s="12"/>
    </row>
    <row r="18" spans="1:14" ht="13.15" customHeight="1" x14ac:dyDescent="0.2">
      <c r="A18" s="60">
        <v>15</v>
      </c>
      <c r="B18" s="61" t="s">
        <v>41</v>
      </c>
      <c r="C18" s="834">
        <v>1205</v>
      </c>
      <c r="D18" s="834">
        <v>105</v>
      </c>
      <c r="E18" s="277">
        <v>1100</v>
      </c>
      <c r="F18" s="277">
        <v>940</v>
      </c>
      <c r="G18" s="835">
        <v>160</v>
      </c>
      <c r="H18" s="834">
        <v>1205</v>
      </c>
      <c r="I18" s="277">
        <v>270</v>
      </c>
      <c r="J18" s="700">
        <v>77.777777777777786</v>
      </c>
      <c r="K18" s="701">
        <v>22.222222222222221</v>
      </c>
      <c r="L18" s="646"/>
      <c r="N18" s="12"/>
    </row>
    <row r="19" spans="1:14" ht="13.15" customHeight="1" x14ac:dyDescent="0.2">
      <c r="A19" s="60">
        <v>16</v>
      </c>
      <c r="B19" s="61" t="s">
        <v>99</v>
      </c>
      <c r="C19" s="834">
        <v>2865</v>
      </c>
      <c r="D19" s="834">
        <v>385</v>
      </c>
      <c r="E19" s="277">
        <v>2485</v>
      </c>
      <c r="F19" s="277">
        <v>2065</v>
      </c>
      <c r="G19" s="835">
        <v>420</v>
      </c>
      <c r="H19" s="834">
        <v>2865</v>
      </c>
      <c r="I19" s="277">
        <v>800</v>
      </c>
      <c r="J19" s="700">
        <v>72.02650854551797</v>
      </c>
      <c r="K19" s="701">
        <v>27.973491454482037</v>
      </c>
      <c r="L19" s="646"/>
      <c r="N19" s="12"/>
    </row>
    <row r="20" spans="1:14" ht="13.15" customHeight="1" x14ac:dyDescent="0.2">
      <c r="A20" s="60">
        <v>17</v>
      </c>
      <c r="B20" s="61" t="s">
        <v>42</v>
      </c>
      <c r="C20" s="834">
        <v>3685</v>
      </c>
      <c r="D20" s="834">
        <v>960</v>
      </c>
      <c r="E20" s="277">
        <v>2725</v>
      </c>
      <c r="F20" s="277">
        <v>1725</v>
      </c>
      <c r="G20" s="835">
        <v>995</v>
      </c>
      <c r="H20" s="834">
        <v>3685</v>
      </c>
      <c r="I20" s="277">
        <v>1960</v>
      </c>
      <c r="J20" s="700">
        <v>46.851248642779588</v>
      </c>
      <c r="K20" s="701">
        <v>53.148751357220412</v>
      </c>
      <c r="L20" s="646"/>
      <c r="N20" s="12"/>
    </row>
    <row r="21" spans="1:14" ht="13.15" customHeight="1" x14ac:dyDescent="0.2">
      <c r="A21" s="60">
        <v>21</v>
      </c>
      <c r="B21" s="61" t="s">
        <v>43</v>
      </c>
      <c r="C21" s="834">
        <v>1740</v>
      </c>
      <c r="D21" s="834">
        <v>530</v>
      </c>
      <c r="E21" s="277">
        <v>1210</v>
      </c>
      <c r="F21" s="277">
        <v>860</v>
      </c>
      <c r="G21" s="835">
        <v>345</v>
      </c>
      <c r="H21" s="834">
        <v>1740</v>
      </c>
      <c r="I21" s="277">
        <v>880</v>
      </c>
      <c r="J21" s="700">
        <v>49.540229885057471</v>
      </c>
      <c r="K21" s="701">
        <v>50.459770114942529</v>
      </c>
      <c r="L21" s="646"/>
      <c r="N21" s="12"/>
    </row>
    <row r="22" spans="1:14" ht="13.15" customHeight="1" x14ac:dyDescent="0.2">
      <c r="A22" s="60">
        <v>22</v>
      </c>
      <c r="B22" s="61" t="s">
        <v>44</v>
      </c>
      <c r="C22" s="834">
        <v>1555</v>
      </c>
      <c r="D22" s="834">
        <v>515</v>
      </c>
      <c r="E22" s="277">
        <v>1040</v>
      </c>
      <c r="F22" s="277">
        <v>630</v>
      </c>
      <c r="G22" s="835">
        <v>410</v>
      </c>
      <c r="H22" s="834">
        <v>1555</v>
      </c>
      <c r="I22" s="277">
        <v>925</v>
      </c>
      <c r="J22" s="700">
        <v>40.604890604890606</v>
      </c>
      <c r="K22" s="701">
        <v>59.395109395109394</v>
      </c>
      <c r="L22" s="646"/>
      <c r="N22" s="12"/>
    </row>
    <row r="23" spans="1:14" ht="13.15" customHeight="1" x14ac:dyDescent="0.2">
      <c r="A23" s="60">
        <v>23</v>
      </c>
      <c r="B23" s="61" t="s">
        <v>45</v>
      </c>
      <c r="C23" s="834">
        <v>3920</v>
      </c>
      <c r="D23" s="834">
        <v>1675</v>
      </c>
      <c r="E23" s="277">
        <v>2245</v>
      </c>
      <c r="F23" s="277">
        <v>750</v>
      </c>
      <c r="G23" s="835">
        <v>1490</v>
      </c>
      <c r="H23" s="834">
        <v>3920</v>
      </c>
      <c r="I23" s="277">
        <v>3165</v>
      </c>
      <c r="J23" s="700">
        <v>19.188568512375607</v>
      </c>
      <c r="K23" s="701">
        <v>80.81143148762439</v>
      </c>
      <c r="L23" s="646"/>
      <c r="N23" s="12"/>
    </row>
    <row r="24" spans="1:14" ht="13.15" customHeight="1" x14ac:dyDescent="0.2">
      <c r="A24" s="60">
        <v>24</v>
      </c>
      <c r="B24" s="61" t="s">
        <v>46</v>
      </c>
      <c r="C24" s="834">
        <v>6660</v>
      </c>
      <c r="D24" s="834">
        <v>2880</v>
      </c>
      <c r="E24" s="277">
        <v>3780</v>
      </c>
      <c r="F24" s="277">
        <v>1260</v>
      </c>
      <c r="G24" s="835">
        <v>2525</v>
      </c>
      <c r="H24" s="834">
        <v>6660</v>
      </c>
      <c r="I24" s="277">
        <v>5405</v>
      </c>
      <c r="J24" s="700">
        <v>18.886053145173399</v>
      </c>
      <c r="K24" s="701">
        <v>81.113946854826608</v>
      </c>
      <c r="L24" s="646"/>
      <c r="N24" s="12"/>
    </row>
    <row r="25" spans="1:14" ht="13.15" customHeight="1" x14ac:dyDescent="0.2">
      <c r="A25" s="60">
        <v>25</v>
      </c>
      <c r="B25" s="61" t="s">
        <v>180</v>
      </c>
      <c r="C25" s="834">
        <v>1900</v>
      </c>
      <c r="D25" s="834">
        <v>915</v>
      </c>
      <c r="E25" s="277">
        <v>985</v>
      </c>
      <c r="F25" s="277">
        <v>290</v>
      </c>
      <c r="G25" s="835">
        <v>695</v>
      </c>
      <c r="H25" s="834">
        <v>1900</v>
      </c>
      <c r="I25" s="277">
        <v>1610</v>
      </c>
      <c r="J25" s="700">
        <v>15.226554267650158</v>
      </c>
      <c r="K25" s="701">
        <v>84.773445732349842</v>
      </c>
      <c r="L25" s="646"/>
      <c r="N25" s="12"/>
    </row>
    <row r="26" spans="1:14" ht="13.15" customHeight="1" x14ac:dyDescent="0.2">
      <c r="A26" s="60">
        <v>26</v>
      </c>
      <c r="B26" s="61" t="s">
        <v>164</v>
      </c>
      <c r="C26" s="834">
        <v>2695</v>
      </c>
      <c r="D26" s="834">
        <v>880</v>
      </c>
      <c r="E26" s="277">
        <v>1815</v>
      </c>
      <c r="F26" s="277">
        <v>580</v>
      </c>
      <c r="G26" s="835">
        <v>1235</v>
      </c>
      <c r="H26" s="834">
        <v>2695</v>
      </c>
      <c r="I26" s="277">
        <v>2115</v>
      </c>
      <c r="J26" s="700">
        <v>21.521335807050093</v>
      </c>
      <c r="K26" s="701">
        <v>78.478664192949907</v>
      </c>
      <c r="L26" s="646"/>
      <c r="N26" s="12"/>
    </row>
    <row r="27" spans="1:14" ht="13.15" customHeight="1" x14ac:dyDescent="0.2">
      <c r="A27" s="60">
        <v>31</v>
      </c>
      <c r="B27" s="61" t="s">
        <v>47</v>
      </c>
      <c r="C27" s="834">
        <v>3935</v>
      </c>
      <c r="D27" s="834">
        <v>1330</v>
      </c>
      <c r="E27" s="277">
        <v>2610</v>
      </c>
      <c r="F27" s="277">
        <v>1565</v>
      </c>
      <c r="G27" s="835">
        <v>1040</v>
      </c>
      <c r="H27" s="834">
        <v>3935</v>
      </c>
      <c r="I27" s="277">
        <v>2370</v>
      </c>
      <c r="J27" s="700">
        <v>39.801879603759204</v>
      </c>
      <c r="K27" s="701">
        <v>60.198120396240796</v>
      </c>
      <c r="L27" s="646"/>
      <c r="N27" s="12"/>
    </row>
    <row r="28" spans="1:14" ht="13.15" customHeight="1" x14ac:dyDescent="0.2">
      <c r="A28" s="60">
        <v>32</v>
      </c>
      <c r="B28" s="61" t="s">
        <v>48</v>
      </c>
      <c r="C28" s="834">
        <v>5975</v>
      </c>
      <c r="D28" s="834">
        <v>2125</v>
      </c>
      <c r="E28" s="277">
        <v>3850</v>
      </c>
      <c r="F28" s="277">
        <v>2190</v>
      </c>
      <c r="G28" s="835">
        <v>1660</v>
      </c>
      <c r="H28" s="834">
        <v>5975</v>
      </c>
      <c r="I28" s="277">
        <v>3785</v>
      </c>
      <c r="J28" s="700">
        <v>36.673916680609004</v>
      </c>
      <c r="K28" s="701">
        <v>63.326083319391003</v>
      </c>
      <c r="L28" s="646"/>
      <c r="N28" s="12"/>
    </row>
    <row r="29" spans="1:14" ht="13.15" customHeight="1" x14ac:dyDescent="0.2">
      <c r="A29" s="60">
        <v>33</v>
      </c>
      <c r="B29" s="61" t="s">
        <v>181</v>
      </c>
      <c r="C29" s="834">
        <v>75</v>
      </c>
      <c r="D29" s="834">
        <v>45</v>
      </c>
      <c r="E29" s="277">
        <v>30</v>
      </c>
      <c r="F29" s="277">
        <v>20</v>
      </c>
      <c r="G29" s="835">
        <v>15</v>
      </c>
      <c r="H29" s="834">
        <v>75</v>
      </c>
      <c r="I29" s="277">
        <v>55</v>
      </c>
      <c r="J29" s="700">
        <v>25.333333333333336</v>
      </c>
      <c r="K29" s="701">
        <v>74.666666666666671</v>
      </c>
      <c r="L29" s="646"/>
      <c r="N29" s="12"/>
    </row>
    <row r="30" spans="1:14" ht="13.15" customHeight="1" x14ac:dyDescent="0.2">
      <c r="A30" s="60">
        <v>34</v>
      </c>
      <c r="B30" s="61" t="s">
        <v>49</v>
      </c>
      <c r="C30" s="834">
        <v>4465</v>
      </c>
      <c r="D30" s="834">
        <v>1060</v>
      </c>
      <c r="E30" s="277">
        <v>3400</v>
      </c>
      <c r="F30" s="277">
        <v>2035</v>
      </c>
      <c r="G30" s="835">
        <v>1365</v>
      </c>
      <c r="H30" s="834">
        <v>4465</v>
      </c>
      <c r="I30" s="277">
        <v>2430</v>
      </c>
      <c r="J30" s="700">
        <v>45.574725520950032</v>
      </c>
      <c r="K30" s="701">
        <v>54.425274479049968</v>
      </c>
      <c r="L30" s="646"/>
      <c r="N30" s="12"/>
    </row>
    <row r="31" spans="1:14" ht="13.15" customHeight="1" x14ac:dyDescent="0.2">
      <c r="A31" s="60">
        <v>35</v>
      </c>
      <c r="B31" s="61" t="s">
        <v>91</v>
      </c>
      <c r="C31" s="834">
        <v>3085</v>
      </c>
      <c r="D31" s="834">
        <v>1260</v>
      </c>
      <c r="E31" s="277">
        <v>1820</v>
      </c>
      <c r="F31" s="277">
        <v>965</v>
      </c>
      <c r="G31" s="835">
        <v>860</v>
      </c>
      <c r="H31" s="834">
        <v>3085</v>
      </c>
      <c r="I31" s="277">
        <v>2120</v>
      </c>
      <c r="J31" s="700">
        <v>31.258106355382619</v>
      </c>
      <c r="K31" s="701">
        <v>68.741893644617377</v>
      </c>
      <c r="L31" s="646"/>
      <c r="N31" s="12"/>
    </row>
    <row r="32" spans="1:14" ht="13.15" customHeight="1" x14ac:dyDescent="0.2">
      <c r="A32" s="60">
        <v>36</v>
      </c>
      <c r="B32" s="61" t="s">
        <v>50</v>
      </c>
      <c r="C32" s="834">
        <v>3905</v>
      </c>
      <c r="D32" s="834">
        <v>1305</v>
      </c>
      <c r="E32" s="277">
        <v>2600</v>
      </c>
      <c r="F32" s="277">
        <v>1250</v>
      </c>
      <c r="G32" s="835">
        <v>1350</v>
      </c>
      <c r="H32" s="834">
        <v>3905</v>
      </c>
      <c r="I32" s="277">
        <v>2655</v>
      </c>
      <c r="J32" s="700">
        <v>32.061459667093473</v>
      </c>
      <c r="K32" s="701">
        <v>67.938540332906527</v>
      </c>
      <c r="L32" s="646"/>
      <c r="N32" s="12"/>
    </row>
    <row r="33" spans="1:14" ht="13.15" customHeight="1" x14ac:dyDescent="0.2">
      <c r="A33" s="60">
        <v>41</v>
      </c>
      <c r="B33" s="61" t="s">
        <v>51</v>
      </c>
      <c r="C33" s="834">
        <v>3440</v>
      </c>
      <c r="D33" s="834">
        <v>660</v>
      </c>
      <c r="E33" s="277">
        <v>2785</v>
      </c>
      <c r="F33" s="277">
        <v>2105</v>
      </c>
      <c r="G33" s="835">
        <v>675</v>
      </c>
      <c r="H33" s="834">
        <v>3440</v>
      </c>
      <c r="I33" s="277">
        <v>1335</v>
      </c>
      <c r="J33" s="700">
        <v>61.232199941877361</v>
      </c>
      <c r="K33" s="701">
        <v>38.767800058122639</v>
      </c>
      <c r="L33" s="646"/>
      <c r="N33" s="12"/>
    </row>
    <row r="34" spans="1:14" ht="13.15" customHeight="1" x14ac:dyDescent="0.2">
      <c r="A34" s="60">
        <v>42</v>
      </c>
      <c r="B34" s="61" t="s">
        <v>52</v>
      </c>
      <c r="C34" s="834">
        <v>3320</v>
      </c>
      <c r="D34" s="834">
        <v>495</v>
      </c>
      <c r="E34" s="277">
        <v>2825</v>
      </c>
      <c r="F34" s="277">
        <v>2085</v>
      </c>
      <c r="G34" s="835">
        <v>740</v>
      </c>
      <c r="H34" s="834">
        <v>3320</v>
      </c>
      <c r="I34" s="277">
        <v>1240</v>
      </c>
      <c r="J34" s="700">
        <v>62.722071665161096</v>
      </c>
      <c r="K34" s="701">
        <v>37.277928334838904</v>
      </c>
      <c r="L34" s="646"/>
      <c r="N34" s="12"/>
    </row>
    <row r="35" spans="1:14" ht="13.15" customHeight="1" x14ac:dyDescent="0.2">
      <c r="A35" s="60">
        <v>43</v>
      </c>
      <c r="B35" s="61" t="s">
        <v>53</v>
      </c>
      <c r="C35" s="834">
        <v>5910</v>
      </c>
      <c r="D35" s="834">
        <v>1800</v>
      </c>
      <c r="E35" s="277">
        <v>4105</v>
      </c>
      <c r="F35" s="277">
        <v>2450</v>
      </c>
      <c r="G35" s="835">
        <v>1660</v>
      </c>
      <c r="H35" s="834">
        <v>5910</v>
      </c>
      <c r="I35" s="277">
        <v>3460</v>
      </c>
      <c r="J35" s="700">
        <v>41.428329666610253</v>
      </c>
      <c r="K35" s="701">
        <v>58.571670333389747</v>
      </c>
      <c r="L35" s="646"/>
      <c r="N35" s="12"/>
    </row>
    <row r="36" spans="1:14" ht="13.15" customHeight="1" x14ac:dyDescent="0.2">
      <c r="A36" s="60">
        <v>44</v>
      </c>
      <c r="B36" s="61" t="s">
        <v>54</v>
      </c>
      <c r="C36" s="834">
        <v>4260</v>
      </c>
      <c r="D36" s="834">
        <v>1055</v>
      </c>
      <c r="E36" s="277">
        <v>3205</v>
      </c>
      <c r="F36" s="277">
        <v>1875</v>
      </c>
      <c r="G36" s="835">
        <v>1335</v>
      </c>
      <c r="H36" s="834">
        <v>4260</v>
      </c>
      <c r="I36" s="277">
        <v>2385</v>
      </c>
      <c r="J36" s="700">
        <v>43.967136150234744</v>
      </c>
      <c r="K36" s="701">
        <v>56.032863849765256</v>
      </c>
      <c r="L36" s="646"/>
      <c r="N36" s="12"/>
    </row>
    <row r="37" spans="1:14" ht="13.15" customHeight="1" x14ac:dyDescent="0.2">
      <c r="A37" s="60">
        <v>45</v>
      </c>
      <c r="B37" s="61" t="s">
        <v>55</v>
      </c>
      <c r="C37" s="834">
        <v>235</v>
      </c>
      <c r="D37" s="834">
        <v>100</v>
      </c>
      <c r="E37" s="277">
        <v>130</v>
      </c>
      <c r="F37" s="277">
        <v>100</v>
      </c>
      <c r="G37" s="835">
        <v>30</v>
      </c>
      <c r="H37" s="834">
        <v>235</v>
      </c>
      <c r="I37" s="277">
        <v>135</v>
      </c>
      <c r="J37" s="700">
        <v>42.918454935622321</v>
      </c>
      <c r="K37" s="701">
        <v>57.081545064377679</v>
      </c>
      <c r="L37" s="646"/>
      <c r="N37" s="12"/>
    </row>
    <row r="38" spans="1:14" ht="13.15" customHeight="1" x14ac:dyDescent="0.2">
      <c r="A38" s="60">
        <v>46</v>
      </c>
      <c r="B38" s="61" t="s">
        <v>56</v>
      </c>
      <c r="C38" s="834">
        <v>1045</v>
      </c>
      <c r="D38" s="834">
        <v>425</v>
      </c>
      <c r="E38" s="277">
        <v>620</v>
      </c>
      <c r="F38" s="277">
        <v>450</v>
      </c>
      <c r="G38" s="835">
        <v>170</v>
      </c>
      <c r="H38" s="834">
        <v>1045</v>
      </c>
      <c r="I38" s="277">
        <v>595</v>
      </c>
      <c r="J38" s="700">
        <v>43.116634799235179</v>
      </c>
      <c r="K38" s="701">
        <v>56.883365200764821</v>
      </c>
      <c r="L38" s="646"/>
      <c r="N38" s="12"/>
    </row>
    <row r="39" spans="1:14" ht="13.15" customHeight="1" x14ac:dyDescent="0.2">
      <c r="A39" s="60">
        <v>47</v>
      </c>
      <c r="B39" s="61" t="s">
        <v>57</v>
      </c>
      <c r="C39" s="834">
        <v>930</v>
      </c>
      <c r="D39" s="834">
        <v>45</v>
      </c>
      <c r="E39" s="277">
        <v>885</v>
      </c>
      <c r="F39" s="277">
        <v>705</v>
      </c>
      <c r="G39" s="835">
        <v>180</v>
      </c>
      <c r="H39" s="834">
        <v>930</v>
      </c>
      <c r="I39" s="277">
        <v>225</v>
      </c>
      <c r="J39" s="700">
        <v>75.806451612903231</v>
      </c>
      <c r="K39" s="701">
        <v>24.193548387096776</v>
      </c>
      <c r="L39" s="646"/>
      <c r="N39" s="12"/>
    </row>
    <row r="40" spans="1:14" ht="13.15" customHeight="1" x14ac:dyDescent="0.2">
      <c r="A40" s="60">
        <v>48</v>
      </c>
      <c r="B40" s="61" t="s">
        <v>58</v>
      </c>
      <c r="C40" s="834">
        <v>5</v>
      </c>
      <c r="D40" s="834">
        <v>5</v>
      </c>
      <c r="E40" s="277">
        <v>5</v>
      </c>
      <c r="F40" s="277">
        <v>5</v>
      </c>
      <c r="G40" s="835">
        <v>0</v>
      </c>
      <c r="H40" s="834">
        <v>5</v>
      </c>
      <c r="I40" s="277">
        <v>5</v>
      </c>
      <c r="J40" s="700">
        <v>42.857142857142854</v>
      </c>
      <c r="K40" s="701">
        <v>57.142857142857139</v>
      </c>
      <c r="L40" s="646"/>
      <c r="N40" s="12"/>
    </row>
    <row r="41" spans="1:14" ht="13.15" customHeight="1" x14ac:dyDescent="0.2">
      <c r="A41" s="60">
        <v>51</v>
      </c>
      <c r="B41" s="61" t="s">
        <v>59</v>
      </c>
      <c r="C41" s="834">
        <v>2265</v>
      </c>
      <c r="D41" s="834">
        <v>210</v>
      </c>
      <c r="E41" s="277">
        <v>2055</v>
      </c>
      <c r="F41" s="277">
        <v>1725</v>
      </c>
      <c r="G41" s="835">
        <v>330</v>
      </c>
      <c r="H41" s="834">
        <v>2265</v>
      </c>
      <c r="I41" s="277">
        <v>540</v>
      </c>
      <c r="J41" s="700">
        <v>76.070640176600449</v>
      </c>
      <c r="K41" s="701">
        <v>23.929359823399558</v>
      </c>
      <c r="L41" s="646"/>
      <c r="N41" s="12"/>
    </row>
    <row r="42" spans="1:14" ht="13.15" customHeight="1" x14ac:dyDescent="0.2">
      <c r="A42" s="60">
        <v>52</v>
      </c>
      <c r="B42" s="61" t="s">
        <v>132</v>
      </c>
      <c r="C42" s="834">
        <v>3315</v>
      </c>
      <c r="D42" s="834">
        <v>485</v>
      </c>
      <c r="E42" s="277">
        <v>2830</v>
      </c>
      <c r="F42" s="277">
        <v>2140</v>
      </c>
      <c r="G42" s="835">
        <v>695</v>
      </c>
      <c r="H42" s="834">
        <v>3315</v>
      </c>
      <c r="I42" s="277">
        <v>1175</v>
      </c>
      <c r="J42" s="700">
        <v>64.505428226779244</v>
      </c>
      <c r="K42" s="701">
        <v>35.494571773220748</v>
      </c>
      <c r="L42" s="646"/>
      <c r="N42" s="12"/>
    </row>
    <row r="43" spans="1:14" ht="13.15" customHeight="1" x14ac:dyDescent="0.2">
      <c r="A43" s="60">
        <v>53</v>
      </c>
      <c r="B43" s="61" t="s">
        <v>60</v>
      </c>
      <c r="C43" s="834">
        <v>1910</v>
      </c>
      <c r="D43" s="834">
        <v>155</v>
      </c>
      <c r="E43" s="277">
        <v>1755</v>
      </c>
      <c r="F43" s="277">
        <v>1445</v>
      </c>
      <c r="G43" s="835">
        <v>310</v>
      </c>
      <c r="H43" s="834">
        <v>1910</v>
      </c>
      <c r="I43" s="277">
        <v>465</v>
      </c>
      <c r="J43" s="700">
        <v>75.746464117338917</v>
      </c>
      <c r="K43" s="701">
        <v>24.25353588266108</v>
      </c>
      <c r="L43" s="646"/>
      <c r="N43" s="12"/>
    </row>
    <row r="44" spans="1:14" ht="13.15" customHeight="1" x14ac:dyDescent="0.2">
      <c r="A44" s="60">
        <v>54</v>
      </c>
      <c r="B44" s="61" t="s">
        <v>135</v>
      </c>
      <c r="C44" s="834">
        <v>615</v>
      </c>
      <c r="D44" s="834">
        <v>60</v>
      </c>
      <c r="E44" s="277">
        <v>555</v>
      </c>
      <c r="F44" s="277">
        <v>455</v>
      </c>
      <c r="G44" s="835">
        <v>100</v>
      </c>
      <c r="H44" s="834">
        <v>615</v>
      </c>
      <c r="I44" s="277">
        <v>160</v>
      </c>
      <c r="J44" s="700">
        <v>73.7785016286645</v>
      </c>
      <c r="K44" s="701">
        <v>26.221498371335507</v>
      </c>
      <c r="L44" s="646"/>
      <c r="N44" s="12"/>
    </row>
    <row r="45" spans="1:14" ht="13.15" customHeight="1" x14ac:dyDescent="0.2">
      <c r="A45" s="60">
        <v>55</v>
      </c>
      <c r="B45" s="61" t="s">
        <v>166</v>
      </c>
      <c r="C45" s="834">
        <v>2960</v>
      </c>
      <c r="D45" s="834">
        <v>485</v>
      </c>
      <c r="E45" s="277">
        <v>2475</v>
      </c>
      <c r="F45" s="277">
        <v>1970</v>
      </c>
      <c r="G45" s="835">
        <v>505</v>
      </c>
      <c r="H45" s="834">
        <v>2960</v>
      </c>
      <c r="I45" s="277">
        <v>990</v>
      </c>
      <c r="J45" s="700">
        <v>66.56524678837053</v>
      </c>
      <c r="K45" s="701">
        <v>33.434753211629484</v>
      </c>
      <c r="L45" s="646"/>
      <c r="N45" s="12"/>
    </row>
    <row r="46" spans="1:14" ht="13.15" customHeight="1" x14ac:dyDescent="0.2">
      <c r="A46" s="60">
        <v>61</v>
      </c>
      <c r="B46" s="61" t="s">
        <v>64</v>
      </c>
      <c r="C46" s="834">
        <v>2365</v>
      </c>
      <c r="D46" s="834">
        <v>185</v>
      </c>
      <c r="E46" s="277">
        <v>2180</v>
      </c>
      <c r="F46" s="277">
        <v>1870</v>
      </c>
      <c r="G46" s="835">
        <v>310</v>
      </c>
      <c r="H46" s="834">
        <v>2365</v>
      </c>
      <c r="I46" s="277">
        <v>495</v>
      </c>
      <c r="J46" s="700">
        <v>79.045204900718218</v>
      </c>
      <c r="K46" s="701">
        <v>20.954795099281792</v>
      </c>
      <c r="L46" s="646"/>
      <c r="N46" s="12"/>
    </row>
    <row r="47" spans="1:14" ht="13.15" customHeight="1" x14ac:dyDescent="0.2">
      <c r="A47" s="60">
        <v>62</v>
      </c>
      <c r="B47" s="61" t="s">
        <v>65</v>
      </c>
      <c r="C47" s="834">
        <v>975</v>
      </c>
      <c r="D47" s="834">
        <v>60</v>
      </c>
      <c r="E47" s="277">
        <v>915</v>
      </c>
      <c r="F47" s="277">
        <v>765</v>
      </c>
      <c r="G47" s="835">
        <v>150</v>
      </c>
      <c r="H47" s="834">
        <v>975</v>
      </c>
      <c r="I47" s="277">
        <v>215</v>
      </c>
      <c r="J47" s="700">
        <v>78.198567041965191</v>
      </c>
      <c r="K47" s="701">
        <v>21.801432958034798</v>
      </c>
      <c r="L47" s="646"/>
      <c r="N47" s="12"/>
    </row>
    <row r="48" spans="1:14" ht="13.15" customHeight="1" x14ac:dyDescent="0.2">
      <c r="A48" s="60">
        <v>63</v>
      </c>
      <c r="B48" s="61" t="s">
        <v>66</v>
      </c>
      <c r="C48" s="834">
        <v>570</v>
      </c>
      <c r="D48" s="834">
        <v>10</v>
      </c>
      <c r="E48" s="277">
        <v>560</v>
      </c>
      <c r="F48" s="277">
        <v>440</v>
      </c>
      <c r="G48" s="835">
        <v>120</v>
      </c>
      <c r="H48" s="834">
        <v>570</v>
      </c>
      <c r="I48" s="277">
        <v>130</v>
      </c>
      <c r="J48" s="700">
        <v>77.272727272727266</v>
      </c>
      <c r="K48" s="701">
        <v>22.727272727272727</v>
      </c>
      <c r="L48" s="646"/>
      <c r="N48" s="12"/>
    </row>
    <row r="49" spans="1:14" ht="13.15" customHeight="1" x14ac:dyDescent="0.2">
      <c r="A49" s="60">
        <v>64</v>
      </c>
      <c r="B49" s="61" t="s">
        <v>67</v>
      </c>
      <c r="C49" s="834">
        <v>345</v>
      </c>
      <c r="D49" s="834">
        <v>25</v>
      </c>
      <c r="E49" s="277">
        <v>315</v>
      </c>
      <c r="F49" s="277">
        <v>225</v>
      </c>
      <c r="G49" s="835">
        <v>90</v>
      </c>
      <c r="H49" s="834">
        <v>345</v>
      </c>
      <c r="I49" s="277">
        <v>120</v>
      </c>
      <c r="J49" s="700">
        <v>65.697674418604649</v>
      </c>
      <c r="K49" s="701">
        <v>34.302325581395351</v>
      </c>
      <c r="L49" s="646"/>
      <c r="N49" s="12"/>
    </row>
    <row r="50" spans="1:14" ht="13.15" customHeight="1" x14ac:dyDescent="0.2">
      <c r="A50" s="60">
        <v>65</v>
      </c>
      <c r="B50" s="61" t="s">
        <v>68</v>
      </c>
      <c r="C50" s="834">
        <v>580</v>
      </c>
      <c r="D50" s="834">
        <v>55</v>
      </c>
      <c r="E50" s="277">
        <v>530</v>
      </c>
      <c r="F50" s="277">
        <v>410</v>
      </c>
      <c r="G50" s="835">
        <v>115</v>
      </c>
      <c r="H50" s="834">
        <v>580</v>
      </c>
      <c r="I50" s="277">
        <v>170</v>
      </c>
      <c r="J50" s="700">
        <v>70.618556701030926</v>
      </c>
      <c r="K50" s="701">
        <v>29.381443298969074</v>
      </c>
      <c r="L50" s="646"/>
      <c r="N50" s="12"/>
    </row>
    <row r="51" spans="1:14" ht="13.15" customHeight="1" x14ac:dyDescent="0.2">
      <c r="A51" s="60">
        <v>66</v>
      </c>
      <c r="B51" s="61" t="s">
        <v>69</v>
      </c>
      <c r="C51" s="834">
        <v>2415</v>
      </c>
      <c r="D51" s="834">
        <v>220</v>
      </c>
      <c r="E51" s="277">
        <v>2195</v>
      </c>
      <c r="F51" s="277">
        <v>1790</v>
      </c>
      <c r="G51" s="835">
        <v>400</v>
      </c>
      <c r="H51" s="834">
        <v>2415</v>
      </c>
      <c r="I51" s="277">
        <v>620</v>
      </c>
      <c r="J51" s="700">
        <v>74.264401160381269</v>
      </c>
      <c r="K51" s="701">
        <v>25.735598839618735</v>
      </c>
      <c r="L51" s="646"/>
      <c r="N51" s="12"/>
    </row>
    <row r="52" spans="1:14" ht="13.15" customHeight="1" x14ac:dyDescent="0.2">
      <c r="A52" s="60">
        <v>71</v>
      </c>
      <c r="B52" s="61" t="s">
        <v>70</v>
      </c>
      <c r="C52" s="834">
        <v>1740</v>
      </c>
      <c r="D52" s="834">
        <v>260</v>
      </c>
      <c r="E52" s="277">
        <v>1480</v>
      </c>
      <c r="F52" s="277">
        <v>1015</v>
      </c>
      <c r="G52" s="835">
        <v>465</v>
      </c>
      <c r="H52" s="834">
        <v>1740</v>
      </c>
      <c r="I52" s="277">
        <v>730</v>
      </c>
      <c r="J52" s="700">
        <v>58.184951177484201</v>
      </c>
      <c r="K52" s="701">
        <v>41.815048822515791</v>
      </c>
      <c r="L52" s="646"/>
      <c r="N52" s="12"/>
    </row>
    <row r="53" spans="1:14" ht="13.15" customHeight="1" x14ac:dyDescent="0.2">
      <c r="A53" s="60">
        <v>72</v>
      </c>
      <c r="B53" s="61" t="s">
        <v>71</v>
      </c>
      <c r="C53" s="834">
        <v>3005</v>
      </c>
      <c r="D53" s="834">
        <v>335</v>
      </c>
      <c r="E53" s="277">
        <v>2665</v>
      </c>
      <c r="F53" s="277">
        <v>1970</v>
      </c>
      <c r="G53" s="835">
        <v>695</v>
      </c>
      <c r="H53" s="834">
        <v>3005</v>
      </c>
      <c r="I53" s="277">
        <v>1030</v>
      </c>
      <c r="J53" s="700">
        <v>65.645805592543269</v>
      </c>
      <c r="K53" s="701">
        <v>34.354194407456724</v>
      </c>
      <c r="L53" s="646"/>
      <c r="N53" s="12"/>
    </row>
    <row r="54" spans="1:14" ht="13.15" customHeight="1" x14ac:dyDescent="0.2">
      <c r="A54" s="60">
        <v>81</v>
      </c>
      <c r="B54" s="61" t="s">
        <v>5</v>
      </c>
      <c r="C54" s="834">
        <v>1600</v>
      </c>
      <c r="D54" s="834">
        <v>280</v>
      </c>
      <c r="E54" s="277">
        <v>1320</v>
      </c>
      <c r="F54" s="277">
        <v>930</v>
      </c>
      <c r="G54" s="835">
        <v>390</v>
      </c>
      <c r="H54" s="834">
        <v>1600</v>
      </c>
      <c r="I54" s="277">
        <v>670</v>
      </c>
      <c r="J54" s="700">
        <v>58.25</v>
      </c>
      <c r="K54" s="701">
        <v>41.75</v>
      </c>
      <c r="L54" s="646"/>
      <c r="N54" s="12"/>
    </row>
    <row r="55" spans="1:14" ht="13.15" customHeight="1" x14ac:dyDescent="0.2">
      <c r="A55" s="60">
        <v>82</v>
      </c>
      <c r="B55" s="61" t="s">
        <v>72</v>
      </c>
      <c r="C55" s="834">
        <v>2465</v>
      </c>
      <c r="D55" s="834">
        <v>560</v>
      </c>
      <c r="E55" s="277">
        <v>1900</v>
      </c>
      <c r="F55" s="277">
        <v>1195</v>
      </c>
      <c r="G55" s="835">
        <v>705</v>
      </c>
      <c r="H55" s="834">
        <v>2465</v>
      </c>
      <c r="I55" s="277">
        <v>1265</v>
      </c>
      <c r="J55" s="700">
        <v>48.558668290702393</v>
      </c>
      <c r="K55" s="701">
        <v>51.4413317092976</v>
      </c>
      <c r="L55" s="646"/>
      <c r="N55" s="12"/>
    </row>
    <row r="56" spans="1:14" ht="13.15" customHeight="1" x14ac:dyDescent="0.2">
      <c r="A56" s="60">
        <v>83</v>
      </c>
      <c r="B56" s="61" t="s">
        <v>73</v>
      </c>
      <c r="C56" s="834">
        <v>1585</v>
      </c>
      <c r="D56" s="834">
        <v>290</v>
      </c>
      <c r="E56" s="277">
        <v>1300</v>
      </c>
      <c r="F56" s="277">
        <v>915</v>
      </c>
      <c r="G56" s="835">
        <v>385</v>
      </c>
      <c r="H56" s="834">
        <v>1585</v>
      </c>
      <c r="I56" s="277">
        <v>670</v>
      </c>
      <c r="J56" s="700">
        <v>57.655954631379956</v>
      </c>
      <c r="K56" s="701">
        <v>42.344045368620037</v>
      </c>
      <c r="L56" s="646"/>
      <c r="N56" s="12"/>
    </row>
    <row r="57" spans="1:14" ht="13.15" customHeight="1" x14ac:dyDescent="0.2">
      <c r="A57" s="60">
        <v>91</v>
      </c>
      <c r="B57" s="61" t="s">
        <v>74</v>
      </c>
      <c r="C57" s="834">
        <v>1515</v>
      </c>
      <c r="D57" s="834">
        <v>350</v>
      </c>
      <c r="E57" s="277">
        <v>1160</v>
      </c>
      <c r="F57" s="277">
        <v>780</v>
      </c>
      <c r="G57" s="835">
        <v>380</v>
      </c>
      <c r="H57" s="834">
        <v>1515</v>
      </c>
      <c r="I57" s="277">
        <v>730</v>
      </c>
      <c r="J57" s="700">
        <v>51.651254953764855</v>
      </c>
      <c r="K57" s="701">
        <v>48.348745046235138</v>
      </c>
      <c r="L57" s="646"/>
      <c r="N57" s="12"/>
    </row>
    <row r="58" spans="1:14" ht="13.15" customHeight="1" x14ac:dyDescent="0.2">
      <c r="A58" s="60">
        <v>92</v>
      </c>
      <c r="B58" s="61" t="s">
        <v>75</v>
      </c>
      <c r="C58" s="834">
        <v>170</v>
      </c>
      <c r="D58" s="834">
        <v>150</v>
      </c>
      <c r="E58" s="277">
        <v>25</v>
      </c>
      <c r="F58" s="277">
        <v>15</v>
      </c>
      <c r="G58" s="835">
        <v>10</v>
      </c>
      <c r="H58" s="834">
        <v>170</v>
      </c>
      <c r="I58" s="277">
        <v>155</v>
      </c>
      <c r="J58" s="700">
        <v>8.720930232558139</v>
      </c>
      <c r="K58" s="701">
        <v>91.279069767441854</v>
      </c>
      <c r="L58" s="646"/>
      <c r="N58" s="12"/>
    </row>
    <row r="59" spans="1:14" ht="13.15" customHeight="1" x14ac:dyDescent="0.2">
      <c r="A59" s="60">
        <v>93</v>
      </c>
      <c r="B59" s="61" t="s">
        <v>76</v>
      </c>
      <c r="C59" s="834">
        <v>1625</v>
      </c>
      <c r="D59" s="834">
        <v>295</v>
      </c>
      <c r="E59" s="277">
        <v>1330</v>
      </c>
      <c r="F59" s="277">
        <v>885</v>
      </c>
      <c r="G59" s="835">
        <v>445</v>
      </c>
      <c r="H59" s="834">
        <v>1625</v>
      </c>
      <c r="I59" s="277">
        <v>740</v>
      </c>
      <c r="J59" s="700">
        <v>54.46153846153846</v>
      </c>
      <c r="K59" s="701">
        <v>45.53846153846154</v>
      </c>
      <c r="L59" s="646"/>
      <c r="N59" s="12"/>
    </row>
    <row r="60" spans="1:14" ht="13.15" customHeight="1" x14ac:dyDescent="0.2">
      <c r="A60" s="60">
        <v>94</v>
      </c>
      <c r="B60" s="760" t="s">
        <v>77</v>
      </c>
      <c r="C60" s="834">
        <v>2155</v>
      </c>
      <c r="D60" s="834">
        <v>310</v>
      </c>
      <c r="E60" s="277">
        <v>1850</v>
      </c>
      <c r="F60" s="277">
        <v>1395</v>
      </c>
      <c r="G60" s="835">
        <v>455</v>
      </c>
      <c r="H60" s="834">
        <v>2155</v>
      </c>
      <c r="I60" s="277">
        <v>765</v>
      </c>
      <c r="J60" s="700">
        <v>64.626796476587856</v>
      </c>
      <c r="K60" s="701">
        <v>35.373203523412144</v>
      </c>
      <c r="L60" s="646"/>
      <c r="N60" s="12"/>
    </row>
    <row r="61" spans="1:14" ht="13.15" customHeight="1" x14ac:dyDescent="0.2">
      <c r="A61" s="60">
        <v>101</v>
      </c>
      <c r="B61" s="61" t="s">
        <v>78</v>
      </c>
      <c r="C61" s="834">
        <v>3155</v>
      </c>
      <c r="D61" s="834">
        <v>215</v>
      </c>
      <c r="E61" s="277">
        <v>2940</v>
      </c>
      <c r="F61" s="277">
        <v>2370</v>
      </c>
      <c r="G61" s="835">
        <v>570</v>
      </c>
      <c r="H61" s="834">
        <v>3155</v>
      </c>
      <c r="I61" s="277">
        <v>785</v>
      </c>
      <c r="J61" s="700">
        <v>75.055467511885894</v>
      </c>
      <c r="K61" s="701">
        <v>24.944532488114106</v>
      </c>
      <c r="L61" s="646"/>
      <c r="N61" s="12"/>
    </row>
    <row r="62" spans="1:14" ht="13.15" customHeight="1" x14ac:dyDescent="0.2">
      <c r="A62" s="60">
        <v>102</v>
      </c>
      <c r="B62" s="61" t="s">
        <v>79</v>
      </c>
      <c r="C62" s="834">
        <v>110</v>
      </c>
      <c r="D62" s="834">
        <v>10</v>
      </c>
      <c r="E62" s="277">
        <v>100</v>
      </c>
      <c r="F62" s="277">
        <v>95</v>
      </c>
      <c r="G62" s="835">
        <v>5</v>
      </c>
      <c r="H62" s="834">
        <v>110</v>
      </c>
      <c r="I62" s="277">
        <v>20</v>
      </c>
      <c r="J62" s="700">
        <v>83.928571428571431</v>
      </c>
      <c r="K62" s="701">
        <v>16.071428571428573</v>
      </c>
      <c r="L62" s="646"/>
      <c r="N62" s="12"/>
    </row>
    <row r="63" spans="1:14" ht="13.15" customHeight="1" x14ac:dyDescent="0.2">
      <c r="A63" s="60">
        <v>103</v>
      </c>
      <c r="B63" s="61" t="s">
        <v>80</v>
      </c>
      <c r="C63" s="834">
        <v>950</v>
      </c>
      <c r="D63" s="834">
        <v>140</v>
      </c>
      <c r="E63" s="277">
        <v>810</v>
      </c>
      <c r="F63" s="277">
        <v>605</v>
      </c>
      <c r="G63" s="835">
        <v>205</v>
      </c>
      <c r="H63" s="834">
        <v>950</v>
      </c>
      <c r="I63" s="277">
        <v>345</v>
      </c>
      <c r="J63" s="700">
        <v>63.722397476340696</v>
      </c>
      <c r="K63" s="701">
        <v>36.277602523659311</v>
      </c>
      <c r="L63" s="646"/>
      <c r="N63" s="12"/>
    </row>
    <row r="64" spans="1:14" ht="13.15" customHeight="1" x14ac:dyDescent="0.2">
      <c r="A64" s="60">
        <v>105</v>
      </c>
      <c r="B64" s="61" t="s">
        <v>81</v>
      </c>
      <c r="C64" s="834">
        <v>540</v>
      </c>
      <c r="D64" s="834">
        <v>55</v>
      </c>
      <c r="E64" s="277">
        <v>490</v>
      </c>
      <c r="F64" s="277">
        <v>410</v>
      </c>
      <c r="G64" s="835">
        <v>80</v>
      </c>
      <c r="H64" s="834">
        <v>540</v>
      </c>
      <c r="I64" s="277">
        <v>135</v>
      </c>
      <c r="J64" s="700">
        <v>75.415896487985208</v>
      </c>
      <c r="K64" s="701">
        <v>24.584103512014789</v>
      </c>
      <c r="L64" s="646"/>
      <c r="N64" s="12"/>
    </row>
    <row r="65" spans="1:14" ht="13.15" customHeight="1" x14ac:dyDescent="0.2">
      <c r="A65" s="60">
        <v>106</v>
      </c>
      <c r="B65" s="61" t="s">
        <v>82</v>
      </c>
      <c r="C65" s="834">
        <v>960</v>
      </c>
      <c r="D65" s="834">
        <v>80</v>
      </c>
      <c r="E65" s="277">
        <v>880</v>
      </c>
      <c r="F65" s="277">
        <v>700</v>
      </c>
      <c r="G65" s="835">
        <v>185</v>
      </c>
      <c r="H65" s="834">
        <v>960</v>
      </c>
      <c r="I65" s="277">
        <v>265</v>
      </c>
      <c r="J65" s="700">
        <v>72.632674297606656</v>
      </c>
      <c r="K65" s="701">
        <v>27.367325702393341</v>
      </c>
      <c r="L65" s="646"/>
      <c r="N65" s="12"/>
    </row>
    <row r="66" spans="1:14" ht="13.15" customHeight="1" x14ac:dyDescent="0.2">
      <c r="A66" s="60">
        <v>107</v>
      </c>
      <c r="B66" s="61" t="s">
        <v>83</v>
      </c>
      <c r="C66" s="834">
        <v>2105</v>
      </c>
      <c r="D66" s="834">
        <v>150</v>
      </c>
      <c r="E66" s="277">
        <v>1955</v>
      </c>
      <c r="F66" s="277">
        <v>1550</v>
      </c>
      <c r="G66" s="835">
        <v>410</v>
      </c>
      <c r="H66" s="834">
        <v>2105</v>
      </c>
      <c r="I66" s="277">
        <v>560</v>
      </c>
      <c r="J66" s="700">
        <v>73.504273504273513</v>
      </c>
      <c r="K66" s="701">
        <v>26.495726495726498</v>
      </c>
      <c r="L66" s="646"/>
      <c r="N66" s="12"/>
    </row>
    <row r="67" spans="1:14" ht="13.15" customHeight="1" x14ac:dyDescent="0.2">
      <c r="A67" s="60">
        <v>108</v>
      </c>
      <c r="B67" s="61" t="s">
        <v>84</v>
      </c>
      <c r="C67" s="834">
        <v>1080</v>
      </c>
      <c r="D67" s="834">
        <v>155</v>
      </c>
      <c r="E67" s="277">
        <v>925</v>
      </c>
      <c r="F67" s="277">
        <v>785</v>
      </c>
      <c r="G67" s="835">
        <v>140</v>
      </c>
      <c r="H67" s="834">
        <v>1080</v>
      </c>
      <c r="I67" s="277">
        <v>295</v>
      </c>
      <c r="J67" s="700">
        <v>72.525439407955588</v>
      </c>
      <c r="K67" s="701">
        <v>27.474560592044405</v>
      </c>
      <c r="L67" s="646"/>
      <c r="N67" s="12"/>
    </row>
    <row r="68" spans="1:14" ht="13.15" customHeight="1" x14ac:dyDescent="0.2">
      <c r="A68" s="60">
        <v>109</v>
      </c>
      <c r="B68" s="61" t="s">
        <v>145</v>
      </c>
      <c r="C68" s="834">
        <v>520</v>
      </c>
      <c r="D68" s="834">
        <v>20</v>
      </c>
      <c r="E68" s="277">
        <v>500</v>
      </c>
      <c r="F68" s="277">
        <v>390</v>
      </c>
      <c r="G68" s="835">
        <v>110</v>
      </c>
      <c r="H68" s="834">
        <v>520</v>
      </c>
      <c r="I68" s="277">
        <v>130</v>
      </c>
      <c r="J68" s="700">
        <v>75.239923224568145</v>
      </c>
      <c r="K68" s="701">
        <v>24.760076775431862</v>
      </c>
      <c r="L68" s="646"/>
      <c r="N68" s="12"/>
    </row>
    <row r="69" spans="1:14" ht="13.15" customHeight="1" x14ac:dyDescent="0.2">
      <c r="A69" s="60">
        <v>111</v>
      </c>
      <c r="B69" s="61" t="s">
        <v>85</v>
      </c>
      <c r="C69" s="834">
        <v>4575</v>
      </c>
      <c r="D69" s="834">
        <v>1025</v>
      </c>
      <c r="E69" s="277">
        <v>3555</v>
      </c>
      <c r="F69" s="277">
        <v>2120</v>
      </c>
      <c r="G69" s="835">
        <v>1430</v>
      </c>
      <c r="H69" s="834">
        <v>4575</v>
      </c>
      <c r="I69" s="277">
        <v>2455</v>
      </c>
      <c r="J69" s="700">
        <v>46.362246012672053</v>
      </c>
      <c r="K69" s="701">
        <v>53.63775398732794</v>
      </c>
      <c r="L69" s="646"/>
      <c r="N69" s="12"/>
    </row>
    <row r="70" spans="1:14" ht="13.15" customHeight="1" x14ac:dyDescent="0.2">
      <c r="A70" s="60">
        <v>112</v>
      </c>
      <c r="B70" s="61" t="s">
        <v>86</v>
      </c>
      <c r="C70" s="834">
        <v>5685</v>
      </c>
      <c r="D70" s="834">
        <v>1140</v>
      </c>
      <c r="E70" s="277">
        <v>4550</v>
      </c>
      <c r="F70" s="277">
        <v>3075</v>
      </c>
      <c r="G70" s="835">
        <v>1470</v>
      </c>
      <c r="H70" s="834">
        <v>5685</v>
      </c>
      <c r="I70" s="277">
        <v>2610</v>
      </c>
      <c r="J70" s="700">
        <v>54.105855459820638</v>
      </c>
      <c r="K70" s="701">
        <v>45.894144540179354</v>
      </c>
      <c r="L70" s="646"/>
      <c r="N70" s="12"/>
    </row>
    <row r="71" spans="1:14" ht="13.15" customHeight="1" x14ac:dyDescent="0.2">
      <c r="A71" s="60">
        <v>113</v>
      </c>
      <c r="B71" s="61" t="s">
        <v>87</v>
      </c>
      <c r="C71" s="834">
        <v>485</v>
      </c>
      <c r="D71" s="834">
        <v>95</v>
      </c>
      <c r="E71" s="277">
        <v>390</v>
      </c>
      <c r="F71" s="277">
        <v>205</v>
      </c>
      <c r="G71" s="835">
        <v>185</v>
      </c>
      <c r="H71" s="834">
        <v>485</v>
      </c>
      <c r="I71" s="277">
        <v>280</v>
      </c>
      <c r="J71" s="700">
        <v>42.061855670103093</v>
      </c>
      <c r="K71" s="701">
        <v>57.938144329896915</v>
      </c>
      <c r="L71" s="646"/>
      <c r="N71" s="12"/>
    </row>
    <row r="72" spans="1:14" ht="13.15" customHeight="1" x14ac:dyDescent="0.2">
      <c r="A72" s="60">
        <v>121</v>
      </c>
      <c r="B72" s="61" t="s">
        <v>61</v>
      </c>
      <c r="C72" s="834">
        <v>5925</v>
      </c>
      <c r="D72" s="834">
        <v>1345</v>
      </c>
      <c r="E72" s="277">
        <v>4580</v>
      </c>
      <c r="F72" s="277">
        <v>3350</v>
      </c>
      <c r="G72" s="835">
        <v>1235</v>
      </c>
      <c r="H72" s="834">
        <v>5925</v>
      </c>
      <c r="I72" s="277">
        <v>2580</v>
      </c>
      <c r="J72" s="700">
        <v>56.48726168381981</v>
      </c>
      <c r="K72" s="701">
        <v>43.512738316180197</v>
      </c>
      <c r="L72" s="646"/>
      <c r="N72" s="12"/>
    </row>
    <row r="73" spans="1:14" ht="13.15" customHeight="1" x14ac:dyDescent="0.2">
      <c r="A73" s="60">
        <v>122</v>
      </c>
      <c r="B73" s="61" t="s">
        <v>62</v>
      </c>
      <c r="C73" s="834">
        <v>5310</v>
      </c>
      <c r="D73" s="834">
        <v>1015</v>
      </c>
      <c r="E73" s="277">
        <v>4295</v>
      </c>
      <c r="F73" s="277">
        <v>3160</v>
      </c>
      <c r="G73" s="835">
        <v>1135</v>
      </c>
      <c r="H73" s="834">
        <v>5310</v>
      </c>
      <c r="I73" s="277">
        <v>2150</v>
      </c>
      <c r="J73" s="700">
        <v>59.480323856147621</v>
      </c>
      <c r="K73" s="701">
        <v>40.519676143852386</v>
      </c>
      <c r="L73" s="646"/>
      <c r="N73" s="12"/>
    </row>
    <row r="74" spans="1:14" ht="13.15" customHeight="1" x14ac:dyDescent="0.2">
      <c r="A74" s="60">
        <v>123</v>
      </c>
      <c r="B74" s="61" t="s">
        <v>63</v>
      </c>
      <c r="C74" s="834">
        <v>2600</v>
      </c>
      <c r="D74" s="834">
        <v>355</v>
      </c>
      <c r="E74" s="277">
        <v>2245</v>
      </c>
      <c r="F74" s="277">
        <v>1800</v>
      </c>
      <c r="G74" s="835">
        <v>445</v>
      </c>
      <c r="H74" s="834">
        <v>2600</v>
      </c>
      <c r="I74" s="277">
        <v>805</v>
      </c>
      <c r="J74" s="700">
        <v>69.100691775557266</v>
      </c>
      <c r="K74" s="701">
        <v>30.899308224442734</v>
      </c>
      <c r="L74" s="646"/>
      <c r="N74" s="12"/>
    </row>
    <row r="75" spans="1:14" ht="13.15" customHeight="1" x14ac:dyDescent="0.2">
      <c r="A75" s="60"/>
      <c r="B75" s="61"/>
      <c r="C75" s="428"/>
      <c r="D75" s="277"/>
      <c r="E75" s="277"/>
      <c r="F75" s="277"/>
      <c r="G75" s="277"/>
      <c r="H75" s="277"/>
      <c r="I75" s="277"/>
      <c r="J75" s="700"/>
      <c r="K75" s="701"/>
      <c r="L75" s="646"/>
    </row>
    <row r="76" spans="1:14" ht="13.15" customHeight="1" x14ac:dyDescent="0.2">
      <c r="A76" s="85">
        <v>1</v>
      </c>
      <c r="B76" s="86" t="s">
        <v>2</v>
      </c>
      <c r="C76" s="825">
        <v>15120</v>
      </c>
      <c r="D76" s="834">
        <v>4015</v>
      </c>
      <c r="E76" s="69">
        <v>11105</v>
      </c>
      <c r="F76" s="69">
        <v>8465</v>
      </c>
      <c r="G76" s="835">
        <v>2640</v>
      </c>
      <c r="H76" s="834">
        <v>15120</v>
      </c>
      <c r="I76" s="277">
        <v>6655</v>
      </c>
      <c r="J76" s="700">
        <v>55.986241566344752</v>
      </c>
      <c r="K76" s="701">
        <v>44.013758433655248</v>
      </c>
      <c r="L76" s="646"/>
    </row>
    <row r="77" spans="1:14" ht="13.15" customHeight="1" x14ac:dyDescent="0.2">
      <c r="A77" s="85">
        <v>2</v>
      </c>
      <c r="B77" s="86" t="s">
        <v>6</v>
      </c>
      <c r="C77" s="825">
        <v>18465</v>
      </c>
      <c r="D77" s="834">
        <v>7390</v>
      </c>
      <c r="E77" s="69">
        <v>11075</v>
      </c>
      <c r="F77" s="69">
        <v>4370</v>
      </c>
      <c r="G77" s="835">
        <v>6705</v>
      </c>
      <c r="H77" s="834">
        <v>18465</v>
      </c>
      <c r="I77" s="277">
        <v>14095</v>
      </c>
      <c r="J77" s="700">
        <v>23.674662912221798</v>
      </c>
      <c r="K77" s="701">
        <v>76.325337087778195</v>
      </c>
      <c r="L77" s="646"/>
    </row>
    <row r="78" spans="1:14" ht="13.15" customHeight="1" x14ac:dyDescent="0.2">
      <c r="A78" s="85">
        <v>3</v>
      </c>
      <c r="B78" s="86" t="s">
        <v>10</v>
      </c>
      <c r="C78" s="825">
        <v>21440</v>
      </c>
      <c r="D78" s="834">
        <v>7125</v>
      </c>
      <c r="E78" s="69">
        <v>14315</v>
      </c>
      <c r="F78" s="69">
        <v>8030</v>
      </c>
      <c r="G78" s="835">
        <v>6290</v>
      </c>
      <c r="H78" s="834">
        <v>21440</v>
      </c>
      <c r="I78" s="277">
        <v>13415</v>
      </c>
      <c r="J78" s="700">
        <v>37.442283475584162</v>
      </c>
      <c r="K78" s="701">
        <v>62.557716524415838</v>
      </c>
      <c r="L78" s="646"/>
    </row>
    <row r="79" spans="1:14" ht="13.15" customHeight="1" x14ac:dyDescent="0.2">
      <c r="A79" s="85">
        <v>4</v>
      </c>
      <c r="B79" s="86" t="s">
        <v>3</v>
      </c>
      <c r="C79" s="825">
        <v>19145</v>
      </c>
      <c r="D79" s="834">
        <v>4590</v>
      </c>
      <c r="E79" s="69">
        <v>14560</v>
      </c>
      <c r="F79" s="69">
        <v>9770</v>
      </c>
      <c r="G79" s="835">
        <v>4790</v>
      </c>
      <c r="H79" s="834">
        <v>19145</v>
      </c>
      <c r="I79" s="277">
        <v>9375</v>
      </c>
      <c r="J79" s="700">
        <v>51.026270434010549</v>
      </c>
      <c r="K79" s="701">
        <v>48.973729565989451</v>
      </c>
      <c r="L79" s="646"/>
    </row>
    <row r="80" spans="1:14" ht="13.15" customHeight="1" x14ac:dyDescent="0.2">
      <c r="A80" s="85">
        <v>5</v>
      </c>
      <c r="B80" s="86" t="s">
        <v>7</v>
      </c>
      <c r="C80" s="825">
        <v>11060</v>
      </c>
      <c r="D80" s="834">
        <v>1390</v>
      </c>
      <c r="E80" s="69">
        <v>9670</v>
      </c>
      <c r="F80" s="69">
        <v>7730</v>
      </c>
      <c r="G80" s="835">
        <v>1940</v>
      </c>
      <c r="H80" s="834">
        <v>11060</v>
      </c>
      <c r="I80" s="277">
        <v>3330</v>
      </c>
      <c r="J80" s="700">
        <v>69.878864581450003</v>
      </c>
      <c r="K80" s="701">
        <v>30.121135418549994</v>
      </c>
      <c r="L80" s="646"/>
    </row>
    <row r="81" spans="1:12" ht="13.15" customHeight="1" x14ac:dyDescent="0.2">
      <c r="A81" s="85">
        <v>6</v>
      </c>
      <c r="B81" s="86" t="s">
        <v>11</v>
      </c>
      <c r="C81" s="825">
        <v>7255</v>
      </c>
      <c r="D81" s="834">
        <v>560</v>
      </c>
      <c r="E81" s="69">
        <v>6695</v>
      </c>
      <c r="F81" s="69">
        <v>5505</v>
      </c>
      <c r="G81" s="835">
        <v>1190</v>
      </c>
      <c r="H81" s="834">
        <v>7255</v>
      </c>
      <c r="I81" s="277">
        <v>1750</v>
      </c>
      <c r="J81" s="700">
        <v>75.892487939352165</v>
      </c>
      <c r="K81" s="701">
        <v>24.107512060647828</v>
      </c>
      <c r="L81" s="646"/>
    </row>
    <row r="82" spans="1:12" ht="13.15" customHeight="1" x14ac:dyDescent="0.2">
      <c r="A82" s="85">
        <v>7</v>
      </c>
      <c r="B82" s="86" t="s">
        <v>4</v>
      </c>
      <c r="C82" s="825">
        <v>4745</v>
      </c>
      <c r="D82" s="834">
        <v>600</v>
      </c>
      <c r="E82" s="69">
        <v>4145</v>
      </c>
      <c r="F82" s="69">
        <v>2985</v>
      </c>
      <c r="G82" s="835">
        <v>1160</v>
      </c>
      <c r="H82" s="834">
        <v>4745</v>
      </c>
      <c r="I82" s="277">
        <v>1760</v>
      </c>
      <c r="J82" s="700">
        <v>62.908324552160167</v>
      </c>
      <c r="K82" s="701">
        <v>37.091675447839833</v>
      </c>
      <c r="L82" s="646"/>
    </row>
    <row r="83" spans="1:12" ht="13.15" customHeight="1" x14ac:dyDescent="0.2">
      <c r="A83" s="85">
        <v>8</v>
      </c>
      <c r="B83" s="86" t="s">
        <v>5</v>
      </c>
      <c r="C83" s="825">
        <v>5650</v>
      </c>
      <c r="D83" s="834">
        <v>1130</v>
      </c>
      <c r="E83" s="69">
        <v>4520</v>
      </c>
      <c r="F83" s="69">
        <v>3045</v>
      </c>
      <c r="G83" s="835">
        <v>1475</v>
      </c>
      <c r="H83" s="834">
        <v>5650</v>
      </c>
      <c r="I83" s="277">
        <v>2605</v>
      </c>
      <c r="J83" s="700">
        <v>53.858407079646021</v>
      </c>
      <c r="K83" s="701">
        <v>46.141592920353979</v>
      </c>
      <c r="L83" s="646"/>
    </row>
    <row r="84" spans="1:12" ht="13.15" customHeight="1" x14ac:dyDescent="0.2">
      <c r="A84" s="85">
        <v>9</v>
      </c>
      <c r="B84" s="86" t="s">
        <v>8</v>
      </c>
      <c r="C84" s="825">
        <v>5470</v>
      </c>
      <c r="D84" s="834">
        <v>1105</v>
      </c>
      <c r="E84" s="69">
        <v>4360</v>
      </c>
      <c r="F84" s="69">
        <v>3075</v>
      </c>
      <c r="G84" s="835">
        <v>1285</v>
      </c>
      <c r="H84" s="834">
        <v>5470</v>
      </c>
      <c r="I84" s="277">
        <v>2390</v>
      </c>
      <c r="J84" s="700">
        <v>56.254572055596199</v>
      </c>
      <c r="K84" s="701">
        <v>43.745427944403801</v>
      </c>
      <c r="L84" s="646"/>
    </row>
    <row r="85" spans="1:12" ht="13.15" customHeight="1" x14ac:dyDescent="0.2">
      <c r="A85" s="85">
        <v>10</v>
      </c>
      <c r="B85" s="86" t="s">
        <v>9</v>
      </c>
      <c r="C85" s="825">
        <v>9430</v>
      </c>
      <c r="D85" s="834">
        <v>825</v>
      </c>
      <c r="E85" s="69">
        <v>8605</v>
      </c>
      <c r="F85" s="69">
        <v>6900</v>
      </c>
      <c r="G85" s="835">
        <v>1705</v>
      </c>
      <c r="H85" s="834">
        <v>9430</v>
      </c>
      <c r="I85" s="277">
        <v>2530</v>
      </c>
      <c r="J85" s="700">
        <v>73.165040305473056</v>
      </c>
      <c r="K85" s="701">
        <v>26.834959694526937</v>
      </c>
      <c r="L85" s="646"/>
    </row>
    <row r="86" spans="1:12" ht="13.15" customHeight="1" x14ac:dyDescent="0.2">
      <c r="A86" s="85">
        <v>11</v>
      </c>
      <c r="B86" s="86" t="s">
        <v>175</v>
      </c>
      <c r="C86" s="825">
        <v>10750</v>
      </c>
      <c r="D86" s="834">
        <v>2255</v>
      </c>
      <c r="E86" s="69">
        <v>8495</v>
      </c>
      <c r="F86" s="69">
        <v>5405</v>
      </c>
      <c r="G86" s="835">
        <v>3090</v>
      </c>
      <c r="H86" s="834">
        <v>10750</v>
      </c>
      <c r="I86" s="277">
        <v>5345</v>
      </c>
      <c r="J86" s="700">
        <v>50.265140943343567</v>
      </c>
      <c r="K86" s="701">
        <v>49.734859056656433</v>
      </c>
      <c r="L86" s="646"/>
    </row>
    <row r="87" spans="1:12" ht="13.15" customHeight="1" x14ac:dyDescent="0.2">
      <c r="A87" s="85">
        <v>12</v>
      </c>
      <c r="B87" s="86" t="s">
        <v>165</v>
      </c>
      <c r="C87" s="825">
        <v>13840</v>
      </c>
      <c r="D87" s="834">
        <v>2720</v>
      </c>
      <c r="E87" s="69">
        <v>11120</v>
      </c>
      <c r="F87" s="69">
        <v>8305</v>
      </c>
      <c r="G87" s="835">
        <v>2815</v>
      </c>
      <c r="H87" s="834">
        <v>13840</v>
      </c>
      <c r="I87" s="277">
        <v>5535</v>
      </c>
      <c r="J87" s="700">
        <v>60.00722543352601</v>
      </c>
      <c r="K87" s="701">
        <v>39.99277456647399</v>
      </c>
      <c r="L87" s="646"/>
    </row>
    <row r="88" spans="1:12" ht="13.15" customHeight="1" x14ac:dyDescent="0.2">
      <c r="A88" s="85"/>
      <c r="B88" s="86"/>
      <c r="C88" s="130"/>
      <c r="D88" s="277"/>
      <c r="E88" s="69"/>
      <c r="F88" s="69"/>
      <c r="G88" s="277"/>
      <c r="H88" s="277"/>
      <c r="I88" s="277"/>
      <c r="J88" s="700"/>
      <c r="K88" s="701"/>
      <c r="L88" s="646"/>
    </row>
    <row r="89" spans="1:12" x14ac:dyDescent="0.2">
      <c r="A89" s="70"/>
      <c r="B89" s="70" t="s">
        <v>20</v>
      </c>
      <c r="C89" s="1115">
        <v>142370</v>
      </c>
      <c r="D89" s="839">
        <v>33705</v>
      </c>
      <c r="E89" s="71">
        <v>108665</v>
      </c>
      <c r="F89" s="71">
        <v>73580</v>
      </c>
      <c r="G89" s="853">
        <v>35085</v>
      </c>
      <c r="H89" s="839">
        <v>142370</v>
      </c>
      <c r="I89" s="71">
        <v>68790</v>
      </c>
      <c r="J89" s="702">
        <v>51.682236426213393</v>
      </c>
      <c r="K89" s="703">
        <v>48.317763573786607</v>
      </c>
      <c r="L89" s="646"/>
    </row>
    <row r="90" spans="1:12" x14ac:dyDescent="0.2">
      <c r="A90" s="278"/>
      <c r="B90" s="278"/>
      <c r="C90" s="279"/>
      <c r="D90" s="279"/>
      <c r="E90" s="279"/>
      <c r="F90" s="279"/>
      <c r="G90" s="279"/>
      <c r="H90" s="279"/>
      <c r="I90" s="279"/>
      <c r="J90" s="280"/>
      <c r="K90" s="280"/>
      <c r="L90" s="53"/>
    </row>
    <row r="91" spans="1:12" x14ac:dyDescent="0.2">
      <c r="A91" s="55"/>
      <c r="B91" s="55"/>
      <c r="C91" s="55"/>
      <c r="D91" s="55"/>
      <c r="E91" s="55"/>
      <c r="F91" s="64"/>
      <c r="G91" s="55"/>
      <c r="H91" s="55"/>
      <c r="I91" s="55"/>
      <c r="J91" s="55"/>
      <c r="K91" s="55"/>
      <c r="L91" s="17"/>
    </row>
    <row r="92" spans="1:12" ht="15.75" x14ac:dyDescent="0.25">
      <c r="A92" s="65" t="s">
        <v>218</v>
      </c>
      <c r="B92" s="256"/>
      <c r="C92" s="55"/>
      <c r="D92" s="64"/>
      <c r="E92" s="55"/>
      <c r="F92" s="55"/>
      <c r="G92" s="55"/>
      <c r="H92" s="55"/>
      <c r="I92" s="55"/>
      <c r="J92" s="55"/>
      <c r="L92" s="165"/>
    </row>
    <row r="93" spans="1:12" x14ac:dyDescent="0.2">
      <c r="A93" s="165"/>
      <c r="B93" s="165"/>
      <c r="C93" s="165"/>
      <c r="D93" s="165"/>
      <c r="E93" s="165"/>
      <c r="F93" s="732"/>
      <c r="G93" s="732"/>
      <c r="H93" s="165"/>
      <c r="I93" s="165"/>
      <c r="J93" s="165"/>
      <c r="K93" s="165"/>
      <c r="L93" s="165"/>
    </row>
    <row r="94" spans="1:12" x14ac:dyDescent="0.2">
      <c r="A94" s="165"/>
      <c r="B94" s="165"/>
      <c r="C94" s="165"/>
      <c r="D94" s="732"/>
      <c r="E94" s="165"/>
      <c r="F94" s="732"/>
      <c r="G94" s="165"/>
      <c r="H94" s="165"/>
      <c r="I94" s="165"/>
      <c r="J94" s="165"/>
      <c r="K94" s="165"/>
      <c r="L94" s="165"/>
    </row>
    <row r="95" spans="1:12" x14ac:dyDescent="0.2">
      <c r="A95" s="165"/>
      <c r="B95" s="165"/>
      <c r="C95" s="165"/>
      <c r="D95" s="165"/>
      <c r="E95" s="165"/>
      <c r="F95" s="165"/>
      <c r="G95" s="165"/>
      <c r="H95" s="165"/>
      <c r="I95" s="165"/>
      <c r="J95" s="165"/>
      <c r="K95" s="165"/>
      <c r="L95" s="165"/>
    </row>
    <row r="96" spans="1:12" x14ac:dyDescent="0.2">
      <c r="A96" s="165"/>
      <c r="B96" s="165"/>
      <c r="C96" s="165"/>
      <c r="D96" s="165"/>
      <c r="E96" s="165"/>
      <c r="F96" s="165"/>
      <c r="G96" s="165"/>
      <c r="H96" s="165"/>
      <c r="I96" s="165"/>
      <c r="J96" s="165"/>
      <c r="K96" s="165"/>
      <c r="L96" s="165"/>
    </row>
    <row r="97" spans="1:12" x14ac:dyDescent="0.2">
      <c r="A97" s="165"/>
      <c r="B97" s="165"/>
      <c r="C97" s="165"/>
      <c r="D97" s="165"/>
      <c r="E97" s="165"/>
      <c r="F97" s="165"/>
      <c r="G97" s="165"/>
      <c r="H97" s="165"/>
      <c r="I97" s="165"/>
      <c r="J97" s="165"/>
      <c r="K97" s="165"/>
      <c r="L97" s="165"/>
    </row>
    <row r="98" spans="1:12" x14ac:dyDescent="0.2">
      <c r="A98" s="17"/>
      <c r="B98" s="17"/>
      <c r="C98" s="17"/>
      <c r="D98" s="17"/>
      <c r="E98" s="17"/>
      <c r="F98" s="17"/>
      <c r="G98" s="17"/>
      <c r="H98" s="17"/>
      <c r="I98" s="17"/>
      <c r="J98" s="17"/>
      <c r="K98" s="17"/>
      <c r="L98" s="17"/>
    </row>
    <row r="99" spans="1:12" x14ac:dyDescent="0.2">
      <c r="A99" s="17"/>
      <c r="B99" s="17"/>
      <c r="C99" s="17"/>
      <c r="D99" s="17"/>
      <c r="E99" s="17"/>
      <c r="F99" s="17"/>
      <c r="G99" s="17"/>
      <c r="H99" s="17"/>
      <c r="I99" s="17"/>
      <c r="J99" s="17"/>
      <c r="K99" s="17"/>
      <c r="L99" s="17"/>
    </row>
    <row r="100" spans="1:12" x14ac:dyDescent="0.2">
      <c r="A100" s="17"/>
      <c r="B100" s="17"/>
      <c r="C100" s="17"/>
      <c r="D100" s="17"/>
      <c r="E100" s="17"/>
      <c r="F100" s="17"/>
      <c r="G100" s="17"/>
      <c r="H100" s="17"/>
      <c r="I100" s="17"/>
      <c r="J100" s="17"/>
      <c r="K100" s="17"/>
      <c r="L100" s="17"/>
    </row>
  </sheetData>
  <phoneticPr fontId="17" type="noConversion"/>
  <hyperlinks>
    <hyperlink ref="K1" location="INHALT!A1" display="INHALT!A1" xr:uid="{81E6D8A0-BB8D-41E9-A16B-B1E079BD4556}"/>
  </hyperlinks>
  <printOptions horizontalCentered="1"/>
  <pageMargins left="0.39370078740157483" right="0.19685039370078741" top="0.39370078740157483" bottom="0.39370078740157483" header="0.39370078740157483" footer="0.35433070866141736"/>
  <pageSetup paperSize="9" scale="70" firstPageNumber="42" pageOrder="overThenDown" orientation="landscape" useFirstPageNumber="1" r:id="rId1"/>
  <headerFooter alignWithMargins="0">
    <oddFooter>Seite &amp;P</oddFooter>
  </headerFooter>
  <rowBreaks count="1" manualBreakCount="1">
    <brk id="5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O46"/>
  <sheetViews>
    <sheetView zoomScale="85" zoomScaleNormal="85" zoomScaleSheetLayoutView="85" workbookViewId="0">
      <pane ySplit="5" topLeftCell="A6" activePane="bottomLeft" state="frozen"/>
      <selection activeCell="A80" sqref="A80:XFD80"/>
      <selection pane="bottomLeft" activeCell="M19" sqref="M19"/>
    </sheetView>
  </sheetViews>
  <sheetFormatPr baseColWidth="10" defaultColWidth="11.28515625" defaultRowHeight="12.75" x14ac:dyDescent="0.2"/>
  <cols>
    <col min="1" max="1" width="5.42578125" style="32" customWidth="1"/>
    <col min="2" max="2" width="24" style="32" customWidth="1"/>
    <col min="3" max="3" width="10.140625" style="32" customWidth="1"/>
    <col min="4" max="4" width="8.7109375" style="32" customWidth="1"/>
    <col min="5" max="5" width="7.28515625" style="32" customWidth="1"/>
    <col min="6" max="6" width="8.7109375" style="32" customWidth="1"/>
    <col min="7" max="7" width="7.28515625" style="32" customWidth="1"/>
    <col min="8" max="8" width="11.7109375" style="32" customWidth="1"/>
    <col min="9" max="9" width="9.7109375" style="32" customWidth="1"/>
    <col min="10" max="10" width="7.7109375" style="32" customWidth="1"/>
    <col min="11" max="13" width="9.140625" style="32" customWidth="1"/>
    <col min="14" max="14" width="6.42578125" style="32" customWidth="1"/>
    <col min="15" max="16384" width="11.28515625" style="32"/>
  </cols>
  <sheetData>
    <row r="1" spans="1:15" x14ac:dyDescent="0.2">
      <c r="A1" s="1033">
        <v>44742</v>
      </c>
      <c r="B1" s="412"/>
      <c r="C1" s="412"/>
      <c r="D1" s="412"/>
      <c r="E1" s="412"/>
      <c r="F1" s="412"/>
      <c r="G1" s="412"/>
      <c r="H1" s="412"/>
      <c r="I1" s="412"/>
      <c r="J1" s="412"/>
      <c r="K1" s="412"/>
      <c r="L1" s="412"/>
      <c r="M1" s="412"/>
      <c r="N1" s="1045" t="s">
        <v>476</v>
      </c>
    </row>
    <row r="2" spans="1:15" ht="15.75" x14ac:dyDescent="0.2">
      <c r="A2" s="174" t="s">
        <v>493</v>
      </c>
      <c r="B2" s="413"/>
      <c r="C2" s="413"/>
      <c r="D2" s="413"/>
      <c r="E2" s="413"/>
      <c r="F2" s="413"/>
      <c r="G2" s="413"/>
      <c r="H2" s="413"/>
      <c r="I2" s="413"/>
      <c r="J2" s="413"/>
      <c r="K2" s="413"/>
      <c r="L2" s="413"/>
      <c r="M2" s="413"/>
      <c r="N2" s="66" t="s">
        <v>473</v>
      </c>
    </row>
    <row r="3" spans="1:15" ht="6" customHeight="1" x14ac:dyDescent="0.2">
      <c r="A3" s="174"/>
      <c r="B3" s="413"/>
      <c r="C3" s="413"/>
      <c r="D3" s="413"/>
      <c r="E3" s="413"/>
      <c r="F3" s="413"/>
      <c r="G3" s="413"/>
      <c r="H3" s="413"/>
      <c r="I3" s="413"/>
      <c r="J3" s="413"/>
      <c r="K3" s="413"/>
      <c r="L3" s="413"/>
      <c r="M3" s="413"/>
      <c r="N3" s="412"/>
    </row>
    <row r="4" spans="1:15" ht="43.9" customHeight="1" x14ac:dyDescent="0.2">
      <c r="A4" s="170" t="s">
        <v>202</v>
      </c>
      <c r="B4" s="168" t="s">
        <v>172</v>
      </c>
      <c r="C4" s="667" t="s">
        <v>173</v>
      </c>
      <c r="D4" s="559" t="s">
        <v>94</v>
      </c>
      <c r="E4" s="667"/>
      <c r="F4" s="559" t="s">
        <v>95</v>
      </c>
      <c r="G4" s="558"/>
      <c r="H4" s="558" t="s">
        <v>17</v>
      </c>
      <c r="I4" s="800" t="s">
        <v>96</v>
      </c>
      <c r="J4" s="800" t="s">
        <v>97</v>
      </c>
      <c r="K4" s="800" t="s">
        <v>98</v>
      </c>
      <c r="L4" s="800" t="s">
        <v>207</v>
      </c>
      <c r="M4" s="800" t="s">
        <v>206</v>
      </c>
      <c r="N4" s="246" t="s">
        <v>202</v>
      </c>
      <c r="O4" s="38"/>
    </row>
    <row r="5" spans="1:15" ht="13.9" customHeight="1" x14ac:dyDescent="0.2">
      <c r="A5" s="550"/>
      <c r="B5" s="551"/>
      <c r="C5" s="552" t="s">
        <v>223</v>
      </c>
      <c r="D5" s="668" t="s">
        <v>223</v>
      </c>
      <c r="E5" s="668" t="s">
        <v>222</v>
      </c>
      <c r="F5" s="668" t="s">
        <v>223</v>
      </c>
      <c r="G5" s="668" t="s">
        <v>222</v>
      </c>
      <c r="H5" s="553" t="s">
        <v>223</v>
      </c>
      <c r="I5" s="553" t="s">
        <v>223</v>
      </c>
      <c r="J5" s="553" t="s">
        <v>223</v>
      </c>
      <c r="K5" s="553" t="s">
        <v>223</v>
      </c>
      <c r="L5" s="553" t="s">
        <v>223</v>
      </c>
      <c r="M5" s="553" t="s">
        <v>223</v>
      </c>
      <c r="N5" s="248"/>
      <c r="O5" s="38"/>
    </row>
    <row r="6" spans="1:15" ht="13.9" customHeight="1" x14ac:dyDescent="0.2">
      <c r="A6" s="227"/>
      <c r="B6" s="227"/>
      <c r="C6" s="554"/>
      <c r="D6" s="554"/>
      <c r="E6" s="554"/>
      <c r="F6" s="554"/>
      <c r="G6" s="554"/>
      <c r="H6" s="554"/>
      <c r="I6" s="554"/>
      <c r="J6" s="554"/>
      <c r="K6" s="554"/>
      <c r="L6" s="554"/>
      <c r="M6" s="554"/>
      <c r="N6" s="227"/>
    </row>
    <row r="7" spans="1:15" x14ac:dyDescent="0.2">
      <c r="A7" s="85">
        <v>1</v>
      </c>
      <c r="B7" s="86" t="s">
        <v>2</v>
      </c>
      <c r="C7" s="428">
        <v>265</v>
      </c>
      <c r="D7" s="428">
        <v>155</v>
      </c>
      <c r="E7" s="863">
        <v>57.95454545454546</v>
      </c>
      <c r="F7" s="277">
        <v>110</v>
      </c>
      <c r="G7" s="863">
        <v>42.045454545454547</v>
      </c>
      <c r="H7" s="428">
        <v>160</v>
      </c>
      <c r="I7" s="277">
        <v>105</v>
      </c>
      <c r="J7" s="277">
        <v>20</v>
      </c>
      <c r="K7" s="277">
        <v>55</v>
      </c>
      <c r="L7" s="428">
        <v>105</v>
      </c>
      <c r="M7" s="277">
        <v>160</v>
      </c>
      <c r="N7" s="140">
        <v>1</v>
      </c>
      <c r="O7" s="20"/>
    </row>
    <row r="8" spans="1:15" x14ac:dyDescent="0.2">
      <c r="A8" s="85">
        <v>2</v>
      </c>
      <c r="B8" s="86" t="s">
        <v>6</v>
      </c>
      <c r="C8" s="866">
        <v>495</v>
      </c>
      <c r="D8" s="866">
        <v>270</v>
      </c>
      <c r="E8" s="863">
        <v>54.325955734406442</v>
      </c>
      <c r="F8" s="675">
        <v>225</v>
      </c>
      <c r="G8" s="863">
        <v>45.674044265593558</v>
      </c>
      <c r="H8" s="866">
        <v>280</v>
      </c>
      <c r="I8" s="675">
        <v>220</v>
      </c>
      <c r="J8" s="675">
        <v>40</v>
      </c>
      <c r="K8" s="675">
        <v>125</v>
      </c>
      <c r="L8" s="866">
        <v>180</v>
      </c>
      <c r="M8" s="675">
        <v>320</v>
      </c>
      <c r="N8" s="140">
        <v>2</v>
      </c>
      <c r="O8" s="20"/>
    </row>
    <row r="9" spans="1:15" x14ac:dyDescent="0.2">
      <c r="A9" s="85">
        <v>3</v>
      </c>
      <c r="B9" s="86" t="s">
        <v>10</v>
      </c>
      <c r="C9" s="866">
        <v>550</v>
      </c>
      <c r="D9" s="866">
        <v>305</v>
      </c>
      <c r="E9" s="863">
        <v>55.555555555555557</v>
      </c>
      <c r="F9" s="675">
        <v>245</v>
      </c>
      <c r="G9" s="863">
        <v>44.444444444444443</v>
      </c>
      <c r="H9" s="866">
        <v>330</v>
      </c>
      <c r="I9" s="675">
        <v>215</v>
      </c>
      <c r="J9" s="675">
        <v>45</v>
      </c>
      <c r="K9" s="675">
        <v>130</v>
      </c>
      <c r="L9" s="866">
        <v>210</v>
      </c>
      <c r="M9" s="675">
        <v>340</v>
      </c>
      <c r="N9" s="140">
        <v>3</v>
      </c>
      <c r="O9" s="20"/>
    </row>
    <row r="10" spans="1:15" x14ac:dyDescent="0.2">
      <c r="A10" s="85">
        <v>4</v>
      </c>
      <c r="B10" s="86" t="s">
        <v>3</v>
      </c>
      <c r="C10" s="866">
        <v>320</v>
      </c>
      <c r="D10" s="866">
        <v>185</v>
      </c>
      <c r="E10" s="863">
        <v>57.680250783699059</v>
      </c>
      <c r="F10" s="675">
        <v>135</v>
      </c>
      <c r="G10" s="863">
        <v>42.319749216300941</v>
      </c>
      <c r="H10" s="866">
        <v>200</v>
      </c>
      <c r="I10" s="675">
        <v>115</v>
      </c>
      <c r="J10" s="675">
        <v>30</v>
      </c>
      <c r="K10" s="675">
        <v>80</v>
      </c>
      <c r="L10" s="866">
        <v>150</v>
      </c>
      <c r="M10" s="675">
        <v>170</v>
      </c>
      <c r="N10" s="140">
        <v>4</v>
      </c>
      <c r="O10" s="20"/>
    </row>
    <row r="11" spans="1:15" x14ac:dyDescent="0.2">
      <c r="A11" s="85">
        <v>5</v>
      </c>
      <c r="B11" s="86" t="s">
        <v>7</v>
      </c>
      <c r="C11" s="866">
        <v>115</v>
      </c>
      <c r="D11" s="866">
        <v>60</v>
      </c>
      <c r="E11" s="863">
        <v>50</v>
      </c>
      <c r="F11" s="675">
        <v>60</v>
      </c>
      <c r="G11" s="863">
        <v>50</v>
      </c>
      <c r="H11" s="866">
        <v>90</v>
      </c>
      <c r="I11" s="675">
        <v>25</v>
      </c>
      <c r="J11" s="675" t="s">
        <v>395</v>
      </c>
      <c r="K11" s="675">
        <v>45</v>
      </c>
      <c r="L11" s="866">
        <v>75</v>
      </c>
      <c r="M11" s="675">
        <v>40</v>
      </c>
      <c r="N11" s="140">
        <v>5</v>
      </c>
      <c r="O11" s="20"/>
    </row>
    <row r="12" spans="1:15" x14ac:dyDescent="0.2">
      <c r="A12" s="85">
        <v>6</v>
      </c>
      <c r="B12" s="86" t="s">
        <v>11</v>
      </c>
      <c r="C12" s="866">
        <v>50</v>
      </c>
      <c r="D12" s="866">
        <v>20</v>
      </c>
      <c r="E12" s="863">
        <v>45.833333333333329</v>
      </c>
      <c r="F12" s="675">
        <v>25</v>
      </c>
      <c r="G12" s="863">
        <v>54.166666666666664</v>
      </c>
      <c r="H12" s="866">
        <v>40</v>
      </c>
      <c r="I12" s="675">
        <v>10</v>
      </c>
      <c r="J12" s="675" t="s">
        <v>395</v>
      </c>
      <c r="K12" s="675">
        <v>15</v>
      </c>
      <c r="L12" s="866">
        <v>40</v>
      </c>
      <c r="M12" s="675" t="s">
        <v>395</v>
      </c>
      <c r="N12" s="140">
        <v>6</v>
      </c>
      <c r="O12" s="20"/>
    </row>
    <row r="13" spans="1:15" x14ac:dyDescent="0.2">
      <c r="A13" s="85">
        <v>7</v>
      </c>
      <c r="B13" s="86" t="s">
        <v>4</v>
      </c>
      <c r="C13" s="866">
        <v>35</v>
      </c>
      <c r="D13" s="866">
        <v>15</v>
      </c>
      <c r="E13" s="863">
        <v>37.142857142857146</v>
      </c>
      <c r="F13" s="675">
        <v>20</v>
      </c>
      <c r="G13" s="863">
        <v>62.857142857142854</v>
      </c>
      <c r="H13" s="866">
        <v>25</v>
      </c>
      <c r="I13" s="675">
        <v>10</v>
      </c>
      <c r="J13" s="675" t="s">
        <v>395</v>
      </c>
      <c r="K13" s="675" t="s">
        <v>395</v>
      </c>
      <c r="L13" s="866">
        <v>20</v>
      </c>
      <c r="M13" s="675">
        <v>15</v>
      </c>
      <c r="N13" s="140">
        <v>7</v>
      </c>
      <c r="O13" s="20"/>
    </row>
    <row r="14" spans="1:15" x14ac:dyDescent="0.2">
      <c r="A14" s="85">
        <v>8</v>
      </c>
      <c r="B14" s="86" t="s">
        <v>5</v>
      </c>
      <c r="C14" s="866">
        <v>80</v>
      </c>
      <c r="D14" s="866">
        <v>55</v>
      </c>
      <c r="E14" s="863">
        <v>65.432098765432102</v>
      </c>
      <c r="F14" s="675">
        <v>30</v>
      </c>
      <c r="G14" s="863">
        <v>34.567901234567898</v>
      </c>
      <c r="H14" s="866">
        <v>50</v>
      </c>
      <c r="I14" s="675">
        <v>30</v>
      </c>
      <c r="J14" s="675" t="s">
        <v>395</v>
      </c>
      <c r="K14" s="675">
        <v>25</v>
      </c>
      <c r="L14" s="866">
        <v>30</v>
      </c>
      <c r="M14" s="675">
        <v>50</v>
      </c>
      <c r="N14" s="140">
        <v>8</v>
      </c>
      <c r="O14" s="20"/>
    </row>
    <row r="15" spans="1:15" x14ac:dyDescent="0.2">
      <c r="A15" s="85">
        <v>9</v>
      </c>
      <c r="B15" s="86" t="s">
        <v>8</v>
      </c>
      <c r="C15" s="866">
        <v>65</v>
      </c>
      <c r="D15" s="866">
        <v>40</v>
      </c>
      <c r="E15" s="863">
        <v>60.606060606060609</v>
      </c>
      <c r="F15" s="675">
        <v>25</v>
      </c>
      <c r="G15" s="863">
        <v>39.393939393939391</v>
      </c>
      <c r="H15" s="866">
        <v>40</v>
      </c>
      <c r="I15" s="675">
        <v>25</v>
      </c>
      <c r="J15" s="675">
        <v>10</v>
      </c>
      <c r="K15" s="675">
        <v>15</v>
      </c>
      <c r="L15" s="866">
        <v>30</v>
      </c>
      <c r="M15" s="675">
        <v>35</v>
      </c>
      <c r="N15" s="140">
        <v>9</v>
      </c>
      <c r="O15" s="20"/>
    </row>
    <row r="16" spans="1:15" x14ac:dyDescent="0.2">
      <c r="A16" s="85">
        <v>10</v>
      </c>
      <c r="B16" s="86" t="s">
        <v>9</v>
      </c>
      <c r="C16" s="866">
        <v>80</v>
      </c>
      <c r="D16" s="866">
        <v>40</v>
      </c>
      <c r="E16" s="863">
        <v>51.282051282051277</v>
      </c>
      <c r="F16" s="675">
        <v>40</v>
      </c>
      <c r="G16" s="863">
        <v>48.717948717948715</v>
      </c>
      <c r="H16" s="866">
        <v>65</v>
      </c>
      <c r="I16" s="675">
        <v>15</v>
      </c>
      <c r="J16" s="675" t="s">
        <v>395</v>
      </c>
      <c r="K16" s="675">
        <v>30</v>
      </c>
      <c r="L16" s="866">
        <v>55</v>
      </c>
      <c r="M16" s="675">
        <v>20</v>
      </c>
      <c r="N16" s="140">
        <v>10</v>
      </c>
      <c r="O16" s="20"/>
    </row>
    <row r="17" spans="1:15" x14ac:dyDescent="0.2">
      <c r="A17" s="85">
        <v>11</v>
      </c>
      <c r="B17" s="86" t="s">
        <v>93</v>
      </c>
      <c r="C17" s="866">
        <v>155</v>
      </c>
      <c r="D17" s="866">
        <v>85</v>
      </c>
      <c r="E17" s="863">
        <v>54.193548387096783</v>
      </c>
      <c r="F17" s="675">
        <v>70</v>
      </c>
      <c r="G17" s="863">
        <v>45.806451612903224</v>
      </c>
      <c r="H17" s="866">
        <v>100</v>
      </c>
      <c r="I17" s="675">
        <v>55</v>
      </c>
      <c r="J17" s="675">
        <v>10</v>
      </c>
      <c r="K17" s="675">
        <v>40</v>
      </c>
      <c r="L17" s="866">
        <v>75</v>
      </c>
      <c r="M17" s="675">
        <v>80</v>
      </c>
      <c r="N17" s="140">
        <v>11</v>
      </c>
      <c r="O17" s="20"/>
    </row>
    <row r="18" spans="1:15" x14ac:dyDescent="0.2">
      <c r="A18" s="85">
        <v>12</v>
      </c>
      <c r="B18" s="86" t="s">
        <v>165</v>
      </c>
      <c r="C18" s="866">
        <v>210</v>
      </c>
      <c r="D18" s="866">
        <v>110</v>
      </c>
      <c r="E18" s="863">
        <v>50.943396226415096</v>
      </c>
      <c r="F18" s="675">
        <v>105</v>
      </c>
      <c r="G18" s="863">
        <v>49.056603773584904</v>
      </c>
      <c r="H18" s="866">
        <v>150</v>
      </c>
      <c r="I18" s="675">
        <v>60</v>
      </c>
      <c r="J18" s="675">
        <v>15</v>
      </c>
      <c r="K18" s="675">
        <v>60</v>
      </c>
      <c r="L18" s="866">
        <v>105</v>
      </c>
      <c r="M18" s="675">
        <v>105</v>
      </c>
      <c r="N18" s="140">
        <v>12</v>
      </c>
      <c r="O18" s="20"/>
    </row>
    <row r="19" spans="1:15" x14ac:dyDescent="0.2">
      <c r="A19" s="231"/>
      <c r="B19" s="231" t="s">
        <v>402</v>
      </c>
      <c r="C19" s="428">
        <v>20</v>
      </c>
      <c r="D19" s="428" t="s">
        <v>395</v>
      </c>
      <c r="E19" s="863" t="s">
        <v>395</v>
      </c>
      <c r="F19" s="864">
        <v>10</v>
      </c>
      <c r="G19" s="863">
        <v>57.894736842105267</v>
      </c>
      <c r="H19" s="428">
        <v>10</v>
      </c>
      <c r="I19" s="277" t="s">
        <v>395</v>
      </c>
      <c r="J19" s="277" t="s">
        <v>395</v>
      </c>
      <c r="K19" s="277" t="s">
        <v>395</v>
      </c>
      <c r="L19" s="1034" t="s">
        <v>395</v>
      </c>
      <c r="M19" s="277">
        <v>15</v>
      </c>
      <c r="N19" s="560"/>
      <c r="O19" s="20"/>
    </row>
    <row r="20" spans="1:15" x14ac:dyDescent="0.2">
      <c r="A20" s="231"/>
      <c r="B20" s="231"/>
      <c r="C20" s="865"/>
      <c r="D20" s="865"/>
      <c r="E20" s="865"/>
      <c r="F20" s="865"/>
      <c r="G20" s="865"/>
      <c r="H20" s="865"/>
      <c r="I20" s="865"/>
      <c r="J20" s="865"/>
      <c r="K20" s="865"/>
      <c r="L20" s="865"/>
      <c r="M20" s="865"/>
      <c r="N20" s="231"/>
      <c r="O20" s="20"/>
    </row>
    <row r="21" spans="1:15" s="34" customFormat="1" ht="15" x14ac:dyDescent="0.2">
      <c r="A21" s="555"/>
      <c r="B21" s="231" t="s">
        <v>20</v>
      </c>
      <c r="C21" s="749">
        <v>2440</v>
      </c>
      <c r="D21" s="749">
        <v>1340</v>
      </c>
      <c r="E21" s="867">
        <v>54.858548585485856</v>
      </c>
      <c r="F21" s="674">
        <v>1100</v>
      </c>
      <c r="G21" s="867">
        <v>45.141451414514144</v>
      </c>
      <c r="H21" s="749">
        <v>1545</v>
      </c>
      <c r="I21" s="674">
        <v>895</v>
      </c>
      <c r="J21" s="674">
        <v>195</v>
      </c>
      <c r="K21" s="674">
        <v>630</v>
      </c>
      <c r="L21" s="749">
        <v>1085</v>
      </c>
      <c r="M21" s="674">
        <v>1355</v>
      </c>
      <c r="N21" s="153" t="s">
        <v>246</v>
      </c>
      <c r="O21" s="20"/>
    </row>
    <row r="22" spans="1:15" x14ac:dyDescent="0.2">
      <c r="A22" s="557"/>
      <c r="B22" s="557"/>
      <c r="C22" s="240"/>
      <c r="D22" s="240"/>
      <c r="E22" s="240"/>
      <c r="F22" s="240"/>
      <c r="G22" s="240"/>
      <c r="H22" s="240"/>
      <c r="I22" s="240"/>
      <c r="J22" s="240"/>
      <c r="K22" s="240"/>
      <c r="L22" s="240"/>
      <c r="M22" s="240"/>
      <c r="N22" s="557"/>
      <c r="O22" s="20"/>
    </row>
    <row r="23" spans="1:15" ht="3" customHeight="1" x14ac:dyDescent="0.2">
      <c r="A23" s="413"/>
      <c r="B23" s="413"/>
      <c r="C23" s="55"/>
      <c r="D23" s="556"/>
      <c r="E23" s="556"/>
      <c r="F23" s="556"/>
      <c r="G23" s="556"/>
      <c r="H23" s="556"/>
      <c r="I23" s="556"/>
      <c r="J23" s="413"/>
      <c r="K23" s="413"/>
      <c r="L23" s="413"/>
      <c r="M23" s="413"/>
      <c r="N23" s="413"/>
    </row>
    <row r="24" spans="1:15" x14ac:dyDescent="0.2">
      <c r="A24" s="424" t="s">
        <v>303</v>
      </c>
      <c r="B24" s="413"/>
      <c r="C24" s="413"/>
      <c r="D24" s="413"/>
      <c r="E24" s="413"/>
      <c r="F24" s="413"/>
      <c r="G24" s="413"/>
      <c r="H24" s="413"/>
      <c r="I24" s="413"/>
      <c r="J24" s="413"/>
      <c r="K24" s="413"/>
      <c r="L24" s="413"/>
      <c r="M24" s="413"/>
      <c r="N24" s="66" t="s">
        <v>311</v>
      </c>
    </row>
    <row r="25" spans="1:15" x14ac:dyDescent="0.2">
      <c r="A25" s="1044" t="str">
        <f>CONCATENATE("Arbeitslose in den Stadtbezirken im Juni ",YEAR(A1))</f>
        <v>Arbeitslose in den Stadtbezirken im Juni 2022</v>
      </c>
      <c r="B25" s="413"/>
      <c r="C25" s="55"/>
      <c r="D25" s="413"/>
      <c r="E25" s="413"/>
      <c r="F25" s="413"/>
      <c r="G25" s="413"/>
      <c r="H25" s="1044" t="str">
        <f>CONCATENATE("Arbeitslose Männder und Frauen in den Stadtbezirken im Juni ",YEAR(A1))</f>
        <v>Arbeitslose Männder und Frauen in den Stadtbezirken im Juni 2022</v>
      </c>
      <c r="I25" s="413"/>
      <c r="J25" s="413"/>
      <c r="K25" s="413"/>
      <c r="L25" s="413"/>
      <c r="M25" s="413"/>
      <c r="N25" s="412"/>
    </row>
    <row r="26" spans="1:15" x14ac:dyDescent="0.2">
      <c r="A26" s="412"/>
      <c r="B26" s="412"/>
      <c r="C26" s="53"/>
      <c r="D26" s="412"/>
      <c r="E26" s="412"/>
      <c r="F26" s="412"/>
      <c r="G26" s="412"/>
      <c r="H26" s="412"/>
      <c r="I26" s="412"/>
      <c r="J26" s="412"/>
      <c r="K26" s="412"/>
      <c r="L26" s="412"/>
      <c r="M26" s="412"/>
      <c r="N26" s="412"/>
    </row>
    <row r="27" spans="1:15" x14ac:dyDescent="0.2">
      <c r="A27" s="412"/>
      <c r="B27" s="412"/>
      <c r="C27" s="53"/>
      <c r="D27" s="412"/>
      <c r="E27" s="412"/>
      <c r="F27" s="412"/>
      <c r="G27" s="412"/>
      <c r="H27" s="412"/>
      <c r="I27" s="412"/>
      <c r="J27" s="412"/>
      <c r="K27" s="412"/>
      <c r="L27" s="412"/>
      <c r="M27" s="412"/>
      <c r="N27" s="412"/>
    </row>
    <row r="28" spans="1:15" x14ac:dyDescent="0.2">
      <c r="A28" s="412"/>
      <c r="B28" s="412"/>
      <c r="C28" s="53"/>
      <c r="D28" s="412"/>
      <c r="E28" s="412"/>
      <c r="F28" s="412"/>
      <c r="G28" s="412"/>
      <c r="H28" s="412"/>
      <c r="I28" s="412"/>
      <c r="J28" s="412"/>
      <c r="K28" s="412"/>
      <c r="L28" s="412"/>
      <c r="M28" s="412"/>
      <c r="N28" s="412"/>
    </row>
    <row r="29" spans="1:15" x14ac:dyDescent="0.2">
      <c r="A29" s="412"/>
      <c r="B29" s="412"/>
      <c r="C29" s="53"/>
      <c r="D29" s="412"/>
      <c r="E29" s="412"/>
      <c r="F29" s="412"/>
      <c r="G29" s="412"/>
      <c r="H29" s="412"/>
      <c r="I29" s="412"/>
      <c r="J29" s="412"/>
      <c r="K29" s="412"/>
      <c r="L29" s="412"/>
      <c r="M29" s="412"/>
      <c r="N29" s="412"/>
    </row>
    <row r="30" spans="1:15" x14ac:dyDescent="0.2">
      <c r="A30" s="412"/>
      <c r="B30" s="412"/>
      <c r="C30" s="53"/>
      <c r="D30" s="412"/>
      <c r="E30" s="412"/>
      <c r="F30" s="412"/>
      <c r="G30" s="412"/>
      <c r="H30" s="412"/>
      <c r="I30" s="412"/>
      <c r="J30" s="412"/>
      <c r="K30" s="412"/>
      <c r="L30" s="412"/>
      <c r="M30" s="412"/>
      <c r="N30" s="412"/>
    </row>
    <row r="31" spans="1:15" x14ac:dyDescent="0.2">
      <c r="A31" s="412"/>
      <c r="B31" s="412"/>
      <c r="C31" s="53"/>
      <c r="D31" s="412"/>
      <c r="E31" s="412"/>
      <c r="F31" s="412"/>
      <c r="G31" s="412"/>
      <c r="H31" s="412"/>
      <c r="I31" s="412"/>
      <c r="J31" s="412"/>
      <c r="K31" s="412"/>
      <c r="L31" s="412"/>
      <c r="M31" s="412"/>
      <c r="N31" s="412"/>
    </row>
    <row r="32" spans="1:15" x14ac:dyDescent="0.2">
      <c r="A32" s="412"/>
      <c r="B32" s="412"/>
      <c r="C32" s="53"/>
      <c r="D32" s="412"/>
      <c r="E32" s="412"/>
      <c r="F32" s="412"/>
      <c r="G32" s="412"/>
      <c r="H32" s="412"/>
      <c r="I32" s="412"/>
      <c r="J32" s="412"/>
      <c r="K32" s="412"/>
      <c r="L32" s="412"/>
      <c r="M32" s="412"/>
      <c r="N32" s="412"/>
    </row>
    <row r="33" spans="1:14" x14ac:dyDescent="0.2">
      <c r="A33" s="412"/>
      <c r="B33" s="412"/>
      <c r="C33" s="53"/>
      <c r="D33" s="412"/>
      <c r="E33" s="412"/>
      <c r="F33" s="412"/>
      <c r="G33" s="412"/>
      <c r="H33" s="412"/>
      <c r="I33" s="412"/>
      <c r="J33" s="412"/>
      <c r="K33" s="412"/>
      <c r="L33" s="412"/>
      <c r="M33" s="412"/>
      <c r="N33" s="412"/>
    </row>
    <row r="34" spans="1:14" x14ac:dyDescent="0.2">
      <c r="A34" s="412"/>
      <c r="B34" s="412"/>
      <c r="C34" s="53"/>
      <c r="D34" s="412"/>
      <c r="E34" s="412"/>
      <c r="F34" s="412"/>
      <c r="G34" s="412"/>
      <c r="H34" s="412"/>
      <c r="I34" s="412"/>
      <c r="J34" s="412"/>
      <c r="K34" s="412"/>
      <c r="L34" s="412"/>
      <c r="M34" s="412"/>
      <c r="N34" s="412"/>
    </row>
    <row r="35" spans="1:14" x14ac:dyDescent="0.2">
      <c r="A35" s="412"/>
      <c r="B35" s="412"/>
      <c r="C35" s="53"/>
      <c r="D35" s="412"/>
      <c r="E35" s="412"/>
      <c r="F35" s="412"/>
      <c r="G35" s="412"/>
      <c r="H35" s="412"/>
      <c r="I35" s="412"/>
      <c r="J35" s="412"/>
      <c r="K35" s="412"/>
      <c r="L35" s="412"/>
      <c r="M35" s="412"/>
      <c r="N35" s="412"/>
    </row>
    <row r="36" spans="1:14" x14ac:dyDescent="0.2">
      <c r="A36" s="412"/>
      <c r="B36" s="412"/>
      <c r="C36" s="53"/>
      <c r="D36" s="412"/>
      <c r="E36" s="412"/>
      <c r="F36" s="412"/>
      <c r="G36" s="412"/>
      <c r="H36" s="412"/>
      <c r="I36" s="412"/>
      <c r="J36" s="412"/>
      <c r="K36" s="412"/>
      <c r="L36" s="412"/>
      <c r="M36" s="412"/>
      <c r="N36" s="412"/>
    </row>
    <row r="37" spans="1:14" x14ac:dyDescent="0.2">
      <c r="A37" s="412"/>
      <c r="B37" s="412"/>
      <c r="C37" s="412"/>
      <c r="D37" s="412"/>
      <c r="E37" s="412"/>
      <c r="F37" s="412"/>
      <c r="G37" s="412"/>
      <c r="H37" s="412"/>
      <c r="I37" s="412"/>
      <c r="J37" s="412"/>
      <c r="K37" s="412"/>
      <c r="L37" s="412"/>
      <c r="M37" s="412"/>
      <c r="N37" s="412"/>
    </row>
    <row r="38" spans="1:14" x14ac:dyDescent="0.2">
      <c r="A38" s="412"/>
      <c r="B38" s="412"/>
      <c r="C38" s="412"/>
      <c r="D38" s="412"/>
      <c r="E38" s="412"/>
      <c r="F38" s="412"/>
      <c r="G38" s="412"/>
      <c r="H38" s="412"/>
      <c r="I38" s="412"/>
      <c r="J38" s="412"/>
      <c r="K38" s="412"/>
      <c r="L38" s="412"/>
      <c r="M38" s="412"/>
      <c r="N38" s="412"/>
    </row>
    <row r="39" spans="1:14" x14ac:dyDescent="0.2">
      <c r="A39" s="412"/>
      <c r="B39" s="412"/>
      <c r="C39" s="412"/>
      <c r="D39" s="412"/>
      <c r="E39" s="412"/>
      <c r="F39" s="412"/>
      <c r="G39" s="412"/>
      <c r="H39" s="412"/>
      <c r="I39" s="412"/>
      <c r="J39" s="412"/>
      <c r="K39" s="412"/>
      <c r="L39" s="412"/>
      <c r="M39" s="412"/>
      <c r="N39" s="412"/>
    </row>
    <row r="40" spans="1:14" x14ac:dyDescent="0.2">
      <c r="A40" s="412"/>
      <c r="B40" s="412"/>
      <c r="C40" s="412"/>
      <c r="D40" s="412"/>
      <c r="E40" s="412"/>
      <c r="F40" s="412"/>
      <c r="G40" s="412"/>
      <c r="H40" s="412"/>
      <c r="I40" s="412"/>
      <c r="J40" s="412"/>
      <c r="K40" s="412"/>
      <c r="L40" s="412"/>
      <c r="M40" s="412"/>
      <c r="N40" s="412"/>
    </row>
    <row r="41" spans="1:14" x14ac:dyDescent="0.2">
      <c r="A41" s="412"/>
      <c r="B41" s="412"/>
      <c r="C41" s="412"/>
      <c r="D41" s="412"/>
      <c r="E41" s="412"/>
      <c r="F41" s="412"/>
      <c r="G41" s="412"/>
      <c r="H41" s="412"/>
      <c r="I41" s="412"/>
      <c r="J41" s="412"/>
      <c r="K41" s="412"/>
      <c r="L41" s="412"/>
      <c r="M41" s="412"/>
      <c r="N41" s="412"/>
    </row>
    <row r="42" spans="1:14" x14ac:dyDescent="0.2">
      <c r="A42" s="412"/>
      <c r="B42" s="412"/>
      <c r="C42" s="412"/>
      <c r="D42" s="412"/>
      <c r="E42" s="412"/>
      <c r="F42" s="412"/>
      <c r="G42" s="412"/>
      <c r="H42" s="412"/>
      <c r="I42" s="412"/>
      <c r="J42" s="412"/>
      <c r="K42" s="412"/>
      <c r="L42" s="412"/>
      <c r="M42" s="412"/>
      <c r="N42" s="412"/>
    </row>
    <row r="43" spans="1:14" x14ac:dyDescent="0.2">
      <c r="A43" s="412"/>
      <c r="B43" s="412"/>
      <c r="C43" s="412"/>
      <c r="D43" s="412"/>
      <c r="E43" s="412"/>
      <c r="F43" s="412"/>
      <c r="G43" s="412"/>
      <c r="H43" s="412"/>
      <c r="I43" s="412"/>
      <c r="J43" s="412"/>
      <c r="K43" s="412"/>
      <c r="L43" s="412"/>
      <c r="M43" s="412"/>
      <c r="N43" s="412"/>
    </row>
    <row r="44" spans="1:14" x14ac:dyDescent="0.2">
      <c r="A44" s="412"/>
      <c r="B44" s="412"/>
      <c r="C44" s="412"/>
      <c r="D44" s="412"/>
      <c r="E44" s="412"/>
      <c r="F44" s="412"/>
      <c r="G44" s="412"/>
      <c r="H44" s="412"/>
      <c r="I44" s="412"/>
      <c r="J44" s="412"/>
      <c r="K44" s="412"/>
      <c r="L44" s="412"/>
      <c r="M44" s="412"/>
      <c r="N44" s="412"/>
    </row>
    <row r="45" spans="1:14" x14ac:dyDescent="0.2">
      <c r="A45" s="412"/>
      <c r="B45" s="412"/>
      <c r="C45" s="412"/>
      <c r="D45" s="412"/>
      <c r="E45" s="412"/>
      <c r="F45" s="412"/>
      <c r="G45" s="412"/>
      <c r="H45" s="66" t="s">
        <v>334</v>
      </c>
      <c r="J45" s="412"/>
      <c r="K45" s="412"/>
      <c r="L45" s="412"/>
      <c r="M45" s="412"/>
      <c r="N45" s="66" t="s">
        <v>334</v>
      </c>
    </row>
    <row r="46" spans="1:14" x14ac:dyDescent="0.2">
      <c r="A46" s="412"/>
      <c r="B46" s="412"/>
      <c r="C46" s="412"/>
      <c r="D46" s="412"/>
      <c r="E46" s="412"/>
      <c r="F46" s="412"/>
      <c r="G46" s="412"/>
      <c r="H46" s="412"/>
      <c r="I46" s="412"/>
      <c r="J46" s="412"/>
      <c r="K46" s="412"/>
      <c r="L46" s="412"/>
      <c r="M46" s="412"/>
      <c r="N46" s="412"/>
    </row>
  </sheetData>
  <phoneticPr fontId="17" type="noConversion"/>
  <hyperlinks>
    <hyperlink ref="N1" location="INHALT!A1" display="INHALT!A1" xr:uid="{7D543FB6-CB20-4479-97BE-67EAA226C224}"/>
  </hyperlinks>
  <printOptions horizontalCentered="1"/>
  <pageMargins left="0.59055118110236227" right="0.39370078740157483" top="0.59055118110236227" bottom="0.59055118110236227" header="0.27559055118110237" footer="0.23622047244094491"/>
  <pageSetup paperSize="9" scale="72" firstPageNumber="46" pageOrder="overThenDown" orientation="landscape" useFirstPageNumber="1" r:id="rId1"/>
  <headerFooter alignWithMargins="0">
    <oddFooter>Seite &amp;P</oddFooter>
  </headerFooter>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Q45"/>
  <sheetViews>
    <sheetView zoomScale="85" zoomScaleNormal="85" workbookViewId="0">
      <pane ySplit="5" topLeftCell="A6" activePane="bottomLeft" state="frozen"/>
      <selection activeCell="A80" sqref="A80:XFD80"/>
      <selection pane="bottomLeft" activeCell="L10" sqref="L10"/>
    </sheetView>
  </sheetViews>
  <sheetFormatPr baseColWidth="10" defaultColWidth="11.42578125" defaultRowHeight="12.75" x14ac:dyDescent="0.2"/>
  <cols>
    <col min="1" max="1" width="6" style="32" customWidth="1"/>
    <col min="2" max="2" width="21.7109375" style="32" customWidth="1"/>
    <col min="3" max="4" width="6.42578125" style="17" bestFit="1" customWidth="1"/>
    <col min="5" max="5" width="6.140625" style="17" customWidth="1"/>
    <col min="6" max="6" width="6.42578125" style="17" bestFit="1" customWidth="1"/>
    <col min="7" max="7" width="6" style="17" customWidth="1"/>
    <col min="8" max="11" width="6.42578125" style="17" bestFit="1" customWidth="1"/>
    <col min="12" max="13" width="6.42578125" style="17" customWidth="1"/>
    <col min="14" max="14" width="10.85546875" style="17" customWidth="1"/>
    <col min="15" max="16384" width="11.42578125" style="17"/>
  </cols>
  <sheetData>
    <row r="1" spans="1:17" x14ac:dyDescent="0.2">
      <c r="A1" s="1033">
        <v>44742</v>
      </c>
      <c r="B1" s="412"/>
      <c r="C1" s="53"/>
      <c r="D1" s="53"/>
      <c r="E1" s="53"/>
      <c r="F1" s="53"/>
      <c r="G1" s="53"/>
      <c r="H1" s="53"/>
      <c r="I1" s="53"/>
      <c r="J1" s="53"/>
      <c r="K1" s="53"/>
      <c r="L1" s="53"/>
      <c r="M1" s="53"/>
      <c r="N1" s="1045" t="s">
        <v>476</v>
      </c>
    </row>
    <row r="2" spans="1:17" ht="15.75" x14ac:dyDescent="0.2">
      <c r="A2" s="174" t="s">
        <v>494</v>
      </c>
      <c r="B2" s="413"/>
      <c r="C2" s="55"/>
      <c r="D2" s="55"/>
      <c r="E2" s="55"/>
      <c r="F2" s="55"/>
      <c r="G2" s="55"/>
      <c r="H2" s="55"/>
      <c r="I2" s="55"/>
      <c r="J2" s="55"/>
      <c r="K2" s="55"/>
      <c r="L2" s="55"/>
      <c r="M2" s="55"/>
      <c r="N2" s="55"/>
    </row>
    <row r="3" spans="1:17" x14ac:dyDescent="0.2">
      <c r="A3" s="413"/>
      <c r="B3" s="413"/>
      <c r="C3" s="55"/>
      <c r="D3" s="55"/>
      <c r="E3" s="55"/>
      <c r="F3" s="55"/>
      <c r="G3" s="55"/>
      <c r="H3" s="55"/>
      <c r="I3" s="55"/>
      <c r="J3" s="55"/>
      <c r="K3" s="55"/>
      <c r="L3" s="55"/>
      <c r="M3" s="55"/>
      <c r="N3" s="66" t="s">
        <v>473</v>
      </c>
    </row>
    <row r="4" spans="1:17" ht="67.5" customHeight="1" x14ac:dyDescent="0.2">
      <c r="A4" s="669" t="s">
        <v>202</v>
      </c>
      <c r="B4" s="549" t="s">
        <v>172</v>
      </c>
      <c r="C4" s="561">
        <v>2012</v>
      </c>
      <c r="D4" s="561">
        <v>2013</v>
      </c>
      <c r="E4" s="561">
        <v>2014</v>
      </c>
      <c r="F4" s="561">
        <v>2015</v>
      </c>
      <c r="G4" s="561">
        <v>2016</v>
      </c>
      <c r="H4" s="561">
        <v>2017</v>
      </c>
      <c r="I4" s="561">
        <v>2018</v>
      </c>
      <c r="J4" s="561">
        <v>2019</v>
      </c>
      <c r="K4" s="561">
        <v>2020</v>
      </c>
      <c r="L4" s="561">
        <v>2021</v>
      </c>
      <c r="M4" s="922">
        <v>2022</v>
      </c>
      <c r="N4" s="568" t="s">
        <v>495</v>
      </c>
      <c r="O4" s="165"/>
    </row>
    <row r="5" spans="1:17" x14ac:dyDescent="0.2">
      <c r="A5" s="670"/>
      <c r="B5" s="551"/>
      <c r="C5" s="562" t="s">
        <v>223</v>
      </c>
      <c r="D5" s="562" t="s">
        <v>223</v>
      </c>
      <c r="E5" s="562" t="s">
        <v>223</v>
      </c>
      <c r="F5" s="562" t="s">
        <v>223</v>
      </c>
      <c r="G5" s="562" t="s">
        <v>223</v>
      </c>
      <c r="H5" s="562" t="s">
        <v>223</v>
      </c>
      <c r="I5" s="562" t="s">
        <v>223</v>
      </c>
      <c r="J5" s="562" t="s">
        <v>223</v>
      </c>
      <c r="K5" s="562" t="s">
        <v>223</v>
      </c>
      <c r="L5" s="562" t="s">
        <v>223</v>
      </c>
      <c r="M5" s="563" t="s">
        <v>223</v>
      </c>
      <c r="N5" s="563" t="s">
        <v>223</v>
      </c>
      <c r="O5" s="165"/>
    </row>
    <row r="6" spans="1:17" ht="13.15" customHeight="1" x14ac:dyDescent="0.2">
      <c r="A6" s="227"/>
      <c r="B6" s="227"/>
      <c r="C6" s="565"/>
      <c r="D6" s="564"/>
      <c r="E6" s="564"/>
      <c r="F6" s="564"/>
      <c r="G6" s="564"/>
      <c r="H6" s="564"/>
      <c r="I6" s="564"/>
      <c r="J6" s="564"/>
      <c r="K6" s="564"/>
      <c r="L6" s="53"/>
      <c r="M6" s="53"/>
      <c r="N6" s="566"/>
    </row>
    <row r="7" spans="1:17" ht="13.15" customHeight="1" x14ac:dyDescent="0.2">
      <c r="A7" s="85">
        <v>1</v>
      </c>
      <c r="B7" s="86" t="s">
        <v>2</v>
      </c>
      <c r="C7" s="130">
        <v>265</v>
      </c>
      <c r="D7" s="69">
        <v>250</v>
      </c>
      <c r="E7" s="69">
        <v>285</v>
      </c>
      <c r="F7" s="69">
        <v>270</v>
      </c>
      <c r="G7" s="69">
        <v>230</v>
      </c>
      <c r="H7" s="69">
        <v>275</v>
      </c>
      <c r="I7" s="69">
        <v>235</v>
      </c>
      <c r="J7" s="69">
        <v>260</v>
      </c>
      <c r="K7" s="69">
        <v>425</v>
      </c>
      <c r="L7" s="277">
        <v>335</v>
      </c>
      <c r="M7" s="277">
        <v>265</v>
      </c>
      <c r="N7" s="869">
        <v>0</v>
      </c>
      <c r="Q7" s="20"/>
    </row>
    <row r="8" spans="1:17" ht="13.15" customHeight="1" x14ac:dyDescent="0.2">
      <c r="A8" s="85">
        <v>2</v>
      </c>
      <c r="B8" s="86" t="s">
        <v>6</v>
      </c>
      <c r="C8" s="130">
        <v>650</v>
      </c>
      <c r="D8" s="69">
        <v>565</v>
      </c>
      <c r="E8" s="69">
        <v>610</v>
      </c>
      <c r="F8" s="69">
        <v>555</v>
      </c>
      <c r="G8" s="69">
        <v>530</v>
      </c>
      <c r="H8" s="69">
        <v>525</v>
      </c>
      <c r="I8" s="69">
        <v>520</v>
      </c>
      <c r="J8" s="69">
        <v>495</v>
      </c>
      <c r="K8" s="100">
        <v>695</v>
      </c>
      <c r="L8" s="675">
        <v>590</v>
      </c>
      <c r="M8" s="675">
        <v>495</v>
      </c>
      <c r="N8" s="869">
        <v>-155</v>
      </c>
      <c r="Q8" s="20"/>
    </row>
    <row r="9" spans="1:17" ht="13.15" customHeight="1" x14ac:dyDescent="0.2">
      <c r="A9" s="85">
        <v>3</v>
      </c>
      <c r="B9" s="86" t="s">
        <v>10</v>
      </c>
      <c r="C9" s="130">
        <v>560</v>
      </c>
      <c r="D9" s="69">
        <v>555</v>
      </c>
      <c r="E9" s="69">
        <v>600</v>
      </c>
      <c r="F9" s="69">
        <v>525</v>
      </c>
      <c r="G9" s="69">
        <v>490</v>
      </c>
      <c r="H9" s="69">
        <v>535</v>
      </c>
      <c r="I9" s="69">
        <v>480</v>
      </c>
      <c r="J9" s="69">
        <v>500</v>
      </c>
      <c r="K9" s="100">
        <v>765</v>
      </c>
      <c r="L9" s="675">
        <v>685</v>
      </c>
      <c r="M9" s="675">
        <v>550</v>
      </c>
      <c r="N9" s="869">
        <v>-10</v>
      </c>
      <c r="Q9" s="20"/>
    </row>
    <row r="10" spans="1:17" ht="13.15" customHeight="1" x14ac:dyDescent="0.2">
      <c r="A10" s="85">
        <v>4</v>
      </c>
      <c r="B10" s="86" t="s">
        <v>3</v>
      </c>
      <c r="C10" s="130">
        <v>325</v>
      </c>
      <c r="D10" s="69">
        <v>310</v>
      </c>
      <c r="E10" s="69">
        <v>305</v>
      </c>
      <c r="F10" s="69">
        <v>290</v>
      </c>
      <c r="G10" s="69">
        <v>275</v>
      </c>
      <c r="H10" s="69">
        <v>295</v>
      </c>
      <c r="I10" s="69">
        <v>270</v>
      </c>
      <c r="J10" s="69">
        <v>280</v>
      </c>
      <c r="K10" s="100">
        <v>420</v>
      </c>
      <c r="L10" s="675">
        <v>385</v>
      </c>
      <c r="M10" s="675">
        <v>320</v>
      </c>
      <c r="N10" s="869">
        <v>-5</v>
      </c>
      <c r="Q10" s="20"/>
    </row>
    <row r="11" spans="1:17" ht="13.15" customHeight="1" x14ac:dyDescent="0.2">
      <c r="A11" s="85">
        <v>5</v>
      </c>
      <c r="B11" s="86" t="s">
        <v>7</v>
      </c>
      <c r="C11" s="130">
        <v>100</v>
      </c>
      <c r="D11" s="69">
        <v>90</v>
      </c>
      <c r="E11" s="69">
        <v>100</v>
      </c>
      <c r="F11" s="69">
        <v>85</v>
      </c>
      <c r="G11" s="69">
        <v>100</v>
      </c>
      <c r="H11" s="69">
        <v>85</v>
      </c>
      <c r="I11" s="69">
        <v>110</v>
      </c>
      <c r="J11" s="69">
        <v>105</v>
      </c>
      <c r="K11" s="100">
        <v>150</v>
      </c>
      <c r="L11" s="675">
        <v>135</v>
      </c>
      <c r="M11" s="675">
        <v>115</v>
      </c>
      <c r="N11" s="869">
        <v>15</v>
      </c>
      <c r="Q11" s="20"/>
    </row>
    <row r="12" spans="1:17" ht="13.15" customHeight="1" x14ac:dyDescent="0.2">
      <c r="A12" s="85">
        <v>6</v>
      </c>
      <c r="B12" s="86" t="s">
        <v>11</v>
      </c>
      <c r="C12" s="130">
        <v>30</v>
      </c>
      <c r="D12" s="69">
        <v>30</v>
      </c>
      <c r="E12" s="69">
        <v>35</v>
      </c>
      <c r="F12" s="69">
        <v>30</v>
      </c>
      <c r="G12" s="69">
        <v>35</v>
      </c>
      <c r="H12" s="69">
        <v>45</v>
      </c>
      <c r="I12" s="69">
        <v>35</v>
      </c>
      <c r="J12" s="69">
        <v>40</v>
      </c>
      <c r="K12" s="100">
        <v>80</v>
      </c>
      <c r="L12" s="675">
        <v>60</v>
      </c>
      <c r="M12" s="675">
        <v>50</v>
      </c>
      <c r="N12" s="869">
        <v>20</v>
      </c>
      <c r="Q12" s="20"/>
    </row>
    <row r="13" spans="1:17" ht="13.15" customHeight="1" x14ac:dyDescent="0.2">
      <c r="A13" s="85">
        <v>7</v>
      </c>
      <c r="B13" s="86" t="s">
        <v>4</v>
      </c>
      <c r="C13" s="130">
        <v>35</v>
      </c>
      <c r="D13" s="69">
        <v>30</v>
      </c>
      <c r="E13" s="69">
        <v>40</v>
      </c>
      <c r="F13" s="69">
        <v>30</v>
      </c>
      <c r="G13" s="69">
        <v>30</v>
      </c>
      <c r="H13" s="69">
        <v>35</v>
      </c>
      <c r="I13" s="69">
        <v>30</v>
      </c>
      <c r="J13" s="69">
        <v>35</v>
      </c>
      <c r="K13" s="100">
        <v>65</v>
      </c>
      <c r="L13" s="675">
        <v>55</v>
      </c>
      <c r="M13" s="675">
        <v>35</v>
      </c>
      <c r="N13" s="869">
        <v>0</v>
      </c>
      <c r="Q13" s="20"/>
    </row>
    <row r="14" spans="1:17" ht="13.15" customHeight="1" x14ac:dyDescent="0.2">
      <c r="A14" s="85">
        <v>8</v>
      </c>
      <c r="B14" s="86" t="s">
        <v>5</v>
      </c>
      <c r="C14" s="130">
        <v>65</v>
      </c>
      <c r="D14" s="69">
        <v>55</v>
      </c>
      <c r="E14" s="69">
        <v>65</v>
      </c>
      <c r="F14" s="69">
        <v>75</v>
      </c>
      <c r="G14" s="69">
        <v>50</v>
      </c>
      <c r="H14" s="69">
        <v>65</v>
      </c>
      <c r="I14" s="69">
        <v>70</v>
      </c>
      <c r="J14" s="69">
        <v>75</v>
      </c>
      <c r="K14" s="100">
        <v>105</v>
      </c>
      <c r="L14" s="675">
        <v>95</v>
      </c>
      <c r="M14" s="675">
        <v>80</v>
      </c>
      <c r="N14" s="869">
        <v>15</v>
      </c>
      <c r="Q14" s="20"/>
    </row>
    <row r="15" spans="1:17" ht="13.15" customHeight="1" x14ac:dyDescent="0.2">
      <c r="A15" s="85">
        <v>9</v>
      </c>
      <c r="B15" s="86" t="s">
        <v>8</v>
      </c>
      <c r="C15" s="130">
        <v>65</v>
      </c>
      <c r="D15" s="69">
        <v>65</v>
      </c>
      <c r="E15" s="69">
        <v>80</v>
      </c>
      <c r="F15" s="69">
        <v>70</v>
      </c>
      <c r="G15" s="69">
        <v>70</v>
      </c>
      <c r="H15" s="69">
        <v>75</v>
      </c>
      <c r="I15" s="69">
        <v>75</v>
      </c>
      <c r="J15" s="69">
        <v>60</v>
      </c>
      <c r="K15" s="100">
        <v>115</v>
      </c>
      <c r="L15" s="675">
        <v>80</v>
      </c>
      <c r="M15" s="675">
        <v>65</v>
      </c>
      <c r="N15" s="869">
        <v>0</v>
      </c>
      <c r="Q15" s="20"/>
    </row>
    <row r="16" spans="1:17" ht="13.15" customHeight="1" x14ac:dyDescent="0.2">
      <c r="A16" s="85">
        <v>10</v>
      </c>
      <c r="B16" s="86" t="s">
        <v>9</v>
      </c>
      <c r="C16" s="130">
        <v>75</v>
      </c>
      <c r="D16" s="69">
        <v>65</v>
      </c>
      <c r="E16" s="69">
        <v>70</v>
      </c>
      <c r="F16" s="69">
        <v>55</v>
      </c>
      <c r="G16" s="69">
        <v>65</v>
      </c>
      <c r="H16" s="69">
        <v>65</v>
      </c>
      <c r="I16" s="69">
        <v>55</v>
      </c>
      <c r="J16" s="69">
        <v>60</v>
      </c>
      <c r="K16" s="100">
        <v>125</v>
      </c>
      <c r="L16" s="675">
        <v>100</v>
      </c>
      <c r="M16" s="675">
        <v>80</v>
      </c>
      <c r="N16" s="869">
        <v>5</v>
      </c>
      <c r="Q16" s="20"/>
    </row>
    <row r="17" spans="1:17" ht="13.15" customHeight="1" x14ac:dyDescent="0.2">
      <c r="A17" s="85">
        <v>11</v>
      </c>
      <c r="B17" s="86" t="s">
        <v>93</v>
      </c>
      <c r="C17" s="130">
        <v>95</v>
      </c>
      <c r="D17" s="69">
        <v>85</v>
      </c>
      <c r="E17" s="69">
        <v>105</v>
      </c>
      <c r="F17" s="69">
        <v>125</v>
      </c>
      <c r="G17" s="69">
        <v>125</v>
      </c>
      <c r="H17" s="69">
        <v>130</v>
      </c>
      <c r="I17" s="69">
        <v>130</v>
      </c>
      <c r="J17" s="69">
        <v>140</v>
      </c>
      <c r="K17" s="100">
        <v>190</v>
      </c>
      <c r="L17" s="675">
        <v>190</v>
      </c>
      <c r="M17" s="675">
        <v>155</v>
      </c>
      <c r="N17" s="869">
        <v>60</v>
      </c>
      <c r="Q17" s="20"/>
    </row>
    <row r="18" spans="1:17" ht="13.15" customHeight="1" x14ac:dyDescent="0.2">
      <c r="A18" s="85">
        <v>12</v>
      </c>
      <c r="B18" s="86" t="s">
        <v>165</v>
      </c>
      <c r="C18" s="130">
        <v>215</v>
      </c>
      <c r="D18" s="69">
        <v>200</v>
      </c>
      <c r="E18" s="69">
        <v>215</v>
      </c>
      <c r="F18" s="69">
        <v>220</v>
      </c>
      <c r="G18" s="69">
        <v>195</v>
      </c>
      <c r="H18" s="69">
        <v>205</v>
      </c>
      <c r="I18" s="69">
        <v>200</v>
      </c>
      <c r="J18" s="69">
        <v>210</v>
      </c>
      <c r="K18" s="100">
        <v>300</v>
      </c>
      <c r="L18" s="675">
        <v>255</v>
      </c>
      <c r="M18" s="675">
        <v>210</v>
      </c>
      <c r="N18" s="869">
        <v>-5</v>
      </c>
      <c r="Q18" s="20"/>
    </row>
    <row r="19" spans="1:17" ht="13.15" customHeight="1" x14ac:dyDescent="0.2">
      <c r="A19" s="87"/>
      <c r="B19" s="231" t="s">
        <v>402</v>
      </c>
      <c r="C19" s="130" t="s">
        <v>395</v>
      </c>
      <c r="D19" s="69" t="s">
        <v>395</v>
      </c>
      <c r="E19" s="69" t="s">
        <v>395</v>
      </c>
      <c r="F19" s="69" t="s">
        <v>395</v>
      </c>
      <c r="G19" s="69" t="s">
        <v>395</v>
      </c>
      <c r="H19" s="69" t="s">
        <v>395</v>
      </c>
      <c r="I19" s="69" t="s">
        <v>395</v>
      </c>
      <c r="J19" s="69" t="s">
        <v>395</v>
      </c>
      <c r="K19" s="69" t="s">
        <v>395</v>
      </c>
      <c r="L19" s="277" t="s">
        <v>395</v>
      </c>
      <c r="M19" s="277" t="s">
        <v>395</v>
      </c>
      <c r="N19" s="869"/>
      <c r="Q19" s="20"/>
    </row>
    <row r="20" spans="1:17" ht="13.15" customHeight="1" x14ac:dyDescent="0.2">
      <c r="A20" s="87"/>
      <c r="B20" s="231"/>
      <c r="C20" s="71"/>
      <c r="D20" s="71"/>
      <c r="E20" s="71"/>
      <c r="F20" s="71"/>
      <c r="G20" s="71"/>
      <c r="H20" s="71"/>
      <c r="I20" s="71"/>
      <c r="J20" s="71"/>
      <c r="K20" s="71"/>
      <c r="L20" s="868"/>
      <c r="M20" s="868"/>
      <c r="N20" s="871"/>
      <c r="Q20" s="20"/>
    </row>
    <row r="21" spans="1:17" ht="13.15" customHeight="1" x14ac:dyDescent="0.2">
      <c r="A21" s="87"/>
      <c r="B21" s="231" t="s">
        <v>20</v>
      </c>
      <c r="C21" s="131">
        <v>2590</v>
      </c>
      <c r="D21" s="71">
        <v>2405</v>
      </c>
      <c r="E21" s="71">
        <v>2600</v>
      </c>
      <c r="F21" s="71">
        <v>2355</v>
      </c>
      <c r="G21" s="71">
        <v>2220</v>
      </c>
      <c r="H21" s="71">
        <v>2365</v>
      </c>
      <c r="I21" s="71">
        <v>2210</v>
      </c>
      <c r="J21" s="71">
        <v>2265</v>
      </c>
      <c r="K21" s="71">
        <v>3445</v>
      </c>
      <c r="L21" s="674">
        <v>2980</v>
      </c>
      <c r="M21" s="674">
        <v>2440</v>
      </c>
      <c r="N21" s="869">
        <v>-150</v>
      </c>
      <c r="Q21" s="20"/>
    </row>
    <row r="22" spans="1:17" ht="13.15" customHeight="1" x14ac:dyDescent="0.2">
      <c r="A22" s="557"/>
      <c r="B22" s="557"/>
      <c r="C22" s="72"/>
      <c r="D22" s="72"/>
      <c r="E22" s="72"/>
      <c r="F22" s="72"/>
      <c r="G22" s="72"/>
      <c r="H22" s="72"/>
      <c r="I22" s="72"/>
      <c r="J22" s="72"/>
      <c r="K22" s="72"/>
      <c r="L22" s="72"/>
      <c r="M22" s="72"/>
      <c r="N22" s="72"/>
    </row>
    <row r="23" spans="1:17" x14ac:dyDescent="0.2">
      <c r="A23" s="413"/>
      <c r="B23" s="413"/>
      <c r="C23" s="55"/>
      <c r="D23" s="55"/>
      <c r="E23" s="55"/>
      <c r="F23" s="55"/>
      <c r="G23" s="55"/>
      <c r="H23" s="55"/>
      <c r="I23" s="55"/>
      <c r="J23" s="55"/>
      <c r="K23" s="55"/>
      <c r="L23" s="55"/>
      <c r="M23" s="55"/>
      <c r="N23" s="55"/>
    </row>
    <row r="24" spans="1:17" x14ac:dyDescent="0.2">
      <c r="A24" s="424" t="s">
        <v>303</v>
      </c>
      <c r="B24" s="413"/>
      <c r="C24" s="55"/>
      <c r="D24" s="55"/>
      <c r="E24" s="55"/>
      <c r="F24" s="55"/>
      <c r="G24" s="55"/>
      <c r="H24" s="55"/>
      <c r="I24" s="55"/>
      <c r="J24" s="55"/>
      <c r="K24" s="55"/>
      <c r="L24" s="55"/>
      <c r="M24" s="55"/>
      <c r="N24" s="567" t="s">
        <v>311</v>
      </c>
    </row>
    <row r="25" spans="1:17" x14ac:dyDescent="0.2">
      <c r="A25" s="1044" t="str">
        <f>CONCATENATE("Veränderung der Arbeitslosigkeit in den Stadtbezirken ",C4,"-",M4)</f>
        <v>Veränderung der Arbeitslosigkeit in den Stadtbezirken 2012-2022</v>
      </c>
      <c r="B25" s="413"/>
      <c r="C25" s="55"/>
      <c r="D25" s="55"/>
      <c r="E25" s="55"/>
      <c r="F25" s="55"/>
      <c r="G25" s="55"/>
      <c r="H25" s="55"/>
      <c r="I25" s="55"/>
      <c r="J25" s="55"/>
      <c r="K25" s="55"/>
      <c r="L25" s="55"/>
      <c r="M25" s="55"/>
      <c r="N25" s="55"/>
    </row>
    <row r="26" spans="1:17" x14ac:dyDescent="0.2">
      <c r="A26" s="412"/>
      <c r="B26" s="412"/>
      <c r="C26" s="53"/>
      <c r="D26" s="53"/>
      <c r="E26" s="53"/>
      <c r="F26" s="53"/>
      <c r="G26" s="53"/>
      <c r="H26" s="53"/>
      <c r="I26" s="53"/>
      <c r="J26" s="53"/>
      <c r="K26" s="53"/>
      <c r="L26" s="53"/>
      <c r="M26" s="53"/>
      <c r="N26" s="53"/>
    </row>
    <row r="27" spans="1:17" x14ac:dyDescent="0.2">
      <c r="A27" s="412"/>
      <c r="B27" s="412"/>
      <c r="C27" s="53"/>
      <c r="D27" s="53"/>
      <c r="E27" s="53"/>
      <c r="F27" s="53"/>
      <c r="G27" s="53"/>
      <c r="H27" s="53"/>
      <c r="I27" s="53"/>
      <c r="J27" s="53"/>
      <c r="K27" s="53"/>
      <c r="L27" s="53"/>
      <c r="M27" s="53"/>
      <c r="N27" s="53"/>
    </row>
    <row r="28" spans="1:17" x14ac:dyDescent="0.2">
      <c r="A28" s="412"/>
      <c r="B28" s="412"/>
      <c r="C28" s="53"/>
      <c r="D28" s="53"/>
      <c r="E28" s="53"/>
      <c r="F28" s="53"/>
      <c r="G28" s="53"/>
      <c r="H28" s="53"/>
      <c r="I28" s="53"/>
      <c r="J28" s="53"/>
      <c r="K28" s="53"/>
      <c r="L28" s="53"/>
      <c r="M28" s="53"/>
      <c r="N28" s="53"/>
    </row>
    <row r="29" spans="1:17" x14ac:dyDescent="0.2">
      <c r="A29" s="412"/>
      <c r="B29" s="412"/>
      <c r="C29" s="53"/>
      <c r="D29" s="53"/>
      <c r="E29" s="53"/>
      <c r="F29" s="53"/>
      <c r="G29" s="53"/>
      <c r="H29" s="53"/>
      <c r="I29" s="53"/>
      <c r="J29" s="53"/>
      <c r="K29" s="53"/>
      <c r="L29" s="53"/>
      <c r="M29" s="53"/>
      <c r="N29" s="53"/>
    </row>
    <row r="30" spans="1:17" x14ac:dyDescent="0.2">
      <c r="A30" s="412"/>
      <c r="B30" s="412"/>
      <c r="C30" s="53"/>
      <c r="D30" s="53"/>
      <c r="E30" s="53"/>
      <c r="F30" s="53"/>
      <c r="G30" s="53"/>
      <c r="H30" s="53"/>
      <c r="I30" s="53"/>
      <c r="J30" s="53"/>
      <c r="K30" s="53"/>
      <c r="L30" s="53"/>
      <c r="M30" s="53"/>
      <c r="N30" s="53"/>
    </row>
    <row r="31" spans="1:17" x14ac:dyDescent="0.2">
      <c r="A31" s="412"/>
      <c r="B31" s="412"/>
      <c r="C31" s="53"/>
      <c r="D31" s="53"/>
      <c r="E31" s="53"/>
      <c r="F31" s="53"/>
      <c r="G31" s="53"/>
      <c r="H31" s="53"/>
      <c r="I31" s="53"/>
      <c r="J31" s="53"/>
      <c r="K31" s="53"/>
      <c r="L31" s="53"/>
      <c r="M31" s="53"/>
      <c r="N31" s="53"/>
    </row>
    <row r="32" spans="1:17" x14ac:dyDescent="0.2">
      <c r="A32" s="412"/>
      <c r="B32" s="412"/>
      <c r="C32" s="53"/>
      <c r="D32" s="53"/>
      <c r="E32" s="53"/>
      <c r="F32" s="53"/>
      <c r="G32" s="53"/>
      <c r="H32" s="53"/>
      <c r="I32" s="53"/>
      <c r="J32" s="53"/>
      <c r="K32" s="53"/>
      <c r="L32" s="53"/>
      <c r="M32" s="53"/>
      <c r="N32" s="53"/>
    </row>
    <row r="33" spans="1:14" x14ac:dyDescent="0.2">
      <c r="A33" s="412"/>
      <c r="B33" s="412"/>
      <c r="C33" s="53"/>
      <c r="D33" s="53"/>
      <c r="E33" s="53"/>
      <c r="F33" s="53"/>
      <c r="G33" s="53"/>
      <c r="H33" s="53"/>
      <c r="I33" s="53"/>
      <c r="J33" s="53"/>
      <c r="K33" s="53"/>
      <c r="L33" s="53"/>
      <c r="M33" s="53"/>
      <c r="N33" s="53"/>
    </row>
    <row r="34" spans="1:14" x14ac:dyDescent="0.2">
      <c r="A34" s="412"/>
      <c r="B34" s="412"/>
      <c r="C34" s="53"/>
      <c r="D34" s="53"/>
      <c r="E34" s="53"/>
      <c r="F34" s="53"/>
      <c r="G34" s="53"/>
      <c r="H34" s="53"/>
      <c r="I34" s="53"/>
      <c r="J34" s="53"/>
      <c r="K34" s="53"/>
      <c r="L34" s="53"/>
      <c r="M34" s="53"/>
      <c r="N34" s="53"/>
    </row>
    <row r="35" spans="1:14" x14ac:dyDescent="0.2">
      <c r="A35" s="412"/>
      <c r="B35" s="412"/>
      <c r="C35" s="53"/>
      <c r="D35" s="53"/>
      <c r="E35" s="53"/>
      <c r="F35" s="53"/>
      <c r="G35" s="53"/>
      <c r="H35" s="53"/>
      <c r="I35" s="53"/>
      <c r="J35" s="53"/>
      <c r="K35" s="53"/>
      <c r="L35" s="53"/>
      <c r="M35" s="53"/>
      <c r="N35" s="53"/>
    </row>
    <row r="36" spans="1:14" x14ac:dyDescent="0.2">
      <c r="A36" s="412"/>
      <c r="B36" s="412"/>
      <c r="C36" s="53"/>
      <c r="D36" s="53"/>
      <c r="E36" s="53"/>
      <c r="F36" s="53"/>
      <c r="G36" s="53"/>
      <c r="H36" s="53"/>
      <c r="I36" s="53"/>
      <c r="J36" s="53"/>
      <c r="K36" s="53"/>
      <c r="L36" s="53"/>
      <c r="M36" s="53"/>
      <c r="N36" s="53"/>
    </row>
    <row r="37" spans="1:14" x14ac:dyDescent="0.2">
      <c r="A37" s="412"/>
      <c r="B37" s="412"/>
      <c r="C37" s="53"/>
      <c r="D37" s="53"/>
      <c r="E37" s="53"/>
      <c r="F37" s="53"/>
      <c r="G37" s="53"/>
      <c r="H37" s="53"/>
      <c r="I37" s="53"/>
      <c r="J37" s="53"/>
      <c r="K37" s="53"/>
      <c r="L37" s="53"/>
      <c r="M37" s="53"/>
      <c r="N37" s="53"/>
    </row>
    <row r="38" spans="1:14" x14ac:dyDescent="0.2">
      <c r="A38" s="412"/>
      <c r="B38" s="412"/>
      <c r="C38" s="53"/>
      <c r="D38" s="53"/>
      <c r="E38" s="53"/>
      <c r="F38" s="53"/>
      <c r="G38" s="53"/>
      <c r="H38" s="53"/>
      <c r="I38" s="53"/>
      <c r="J38" s="53"/>
      <c r="K38" s="53"/>
      <c r="L38" s="53"/>
      <c r="M38" s="53"/>
      <c r="N38" s="53"/>
    </row>
    <row r="39" spans="1:14" x14ac:dyDescent="0.2">
      <c r="A39" s="412"/>
      <c r="B39" s="412"/>
      <c r="C39" s="53"/>
      <c r="D39" s="53"/>
      <c r="E39" s="53"/>
      <c r="F39" s="53"/>
      <c r="G39" s="53"/>
      <c r="H39" s="53"/>
      <c r="I39" s="53"/>
      <c r="J39" s="53"/>
      <c r="K39" s="53"/>
      <c r="L39" s="53"/>
      <c r="M39" s="53"/>
      <c r="N39" s="53"/>
    </row>
    <row r="40" spans="1:14" x14ac:dyDescent="0.2">
      <c r="A40" s="412"/>
      <c r="B40" s="412"/>
      <c r="C40" s="53"/>
      <c r="D40" s="53"/>
      <c r="E40" s="53"/>
      <c r="F40" s="53"/>
      <c r="G40" s="53"/>
      <c r="H40" s="53"/>
      <c r="I40" s="53"/>
      <c r="J40" s="53"/>
      <c r="K40" s="53"/>
      <c r="L40" s="53"/>
      <c r="M40" s="53"/>
      <c r="N40" s="53"/>
    </row>
    <row r="41" spans="1:14" x14ac:dyDescent="0.2">
      <c r="A41" s="412"/>
      <c r="B41" s="412"/>
      <c r="C41" s="53"/>
      <c r="D41" s="53"/>
      <c r="E41" s="53"/>
      <c r="F41" s="53"/>
      <c r="G41" s="53"/>
      <c r="H41" s="53"/>
      <c r="I41" s="53"/>
      <c r="J41" s="53"/>
      <c r="K41" s="53"/>
      <c r="L41" s="53"/>
      <c r="M41" s="53"/>
      <c r="N41" s="53"/>
    </row>
    <row r="42" spans="1:14" x14ac:dyDescent="0.2">
      <c r="A42" s="412"/>
      <c r="B42" s="412"/>
      <c r="C42" s="53"/>
      <c r="D42" s="53"/>
      <c r="E42" s="53"/>
      <c r="F42" s="53"/>
      <c r="G42" s="53"/>
      <c r="H42" s="53"/>
      <c r="I42" s="53"/>
      <c r="J42" s="53"/>
      <c r="K42" s="53"/>
      <c r="L42" s="53"/>
      <c r="M42" s="53"/>
      <c r="N42" s="53"/>
    </row>
    <row r="43" spans="1:14" x14ac:dyDescent="0.2">
      <c r="A43" s="412"/>
      <c r="B43" s="412"/>
      <c r="C43" s="53"/>
      <c r="D43" s="53"/>
      <c r="E43" s="53"/>
      <c r="F43" s="53"/>
      <c r="G43" s="53"/>
      <c r="H43" s="53"/>
      <c r="I43" s="53"/>
      <c r="J43" s="53"/>
      <c r="K43" s="53"/>
      <c r="L43" s="53"/>
      <c r="M43" s="53"/>
      <c r="N43" s="53"/>
    </row>
    <row r="44" spans="1:14" x14ac:dyDescent="0.2">
      <c r="A44" s="412"/>
      <c r="B44" s="412"/>
      <c r="C44" s="53"/>
      <c r="D44" s="53"/>
      <c r="E44" s="53"/>
      <c r="F44" s="53"/>
      <c r="G44" s="53"/>
      <c r="H44" s="53"/>
      <c r="I44" s="53"/>
      <c r="J44" s="53"/>
      <c r="K44" s="53"/>
      <c r="L44" s="53"/>
      <c r="M44" s="53"/>
      <c r="N44" s="66" t="s">
        <v>334</v>
      </c>
    </row>
    <row r="45" spans="1:14" x14ac:dyDescent="0.2">
      <c r="A45" s="412"/>
      <c r="B45" s="412"/>
      <c r="C45" s="53"/>
      <c r="D45" s="53"/>
      <c r="E45" s="53"/>
      <c r="F45" s="53"/>
      <c r="G45" s="53"/>
      <c r="H45" s="53"/>
      <c r="I45" s="53"/>
      <c r="J45" s="53"/>
      <c r="K45" s="53"/>
      <c r="L45" s="53"/>
      <c r="M45" s="53"/>
      <c r="N45" s="53"/>
    </row>
  </sheetData>
  <phoneticPr fontId="17" type="noConversion"/>
  <hyperlinks>
    <hyperlink ref="N1" location="INHALT!A1" display="INHALT!A1" xr:uid="{E5D48BDC-386E-4FF5-A4A8-FF1C77167BB2}"/>
  </hyperlinks>
  <printOptions horizontalCentered="1"/>
  <pageMargins left="0.59055118110236227" right="0.39370078740157483" top="0.59055118110236227" bottom="0.59055118110236227" header="0.39370078740157483" footer="0.39370078740157483"/>
  <pageSetup paperSize="9" scale="72" firstPageNumber="50" orientation="landscape" useFirstPageNumber="1" r:id="rId1"/>
  <headerFooter alignWithMargins="0">
    <oddFooter>&amp;CSeite &amp;P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M34"/>
  <sheetViews>
    <sheetView zoomScale="85" zoomScaleNormal="85" workbookViewId="0">
      <pane xSplit="2" ySplit="6" topLeftCell="C7" activePane="bottomRight" state="frozen"/>
      <selection activeCell="A80" sqref="A80:XFD80"/>
      <selection pane="topRight" activeCell="A80" sqref="A80:XFD80"/>
      <selection pane="bottomLeft" activeCell="A80" sqref="A80:XFD80"/>
      <selection pane="bottomRight" activeCell="A2" sqref="A2"/>
    </sheetView>
  </sheetViews>
  <sheetFormatPr baseColWidth="10" defaultRowHeight="12.75" x14ac:dyDescent="0.2"/>
  <cols>
    <col min="1" max="1" width="6.140625" customWidth="1"/>
    <col min="2" max="2" width="22.7109375" customWidth="1"/>
    <col min="3" max="3" width="8.28515625" bestFit="1" customWidth="1"/>
    <col min="4" max="4" width="9.140625" customWidth="1"/>
    <col min="5" max="5" width="11.140625" customWidth="1"/>
    <col min="6" max="6" width="11.42578125" customWidth="1"/>
    <col min="7" max="7" width="10.7109375" bestFit="1" customWidth="1"/>
    <col min="8" max="9" width="10.5703125" customWidth="1"/>
    <col min="10" max="10" width="10.85546875" customWidth="1"/>
    <col min="12" max="12" width="6.85546875" customWidth="1"/>
    <col min="13" max="13" width="3.28515625" customWidth="1"/>
  </cols>
  <sheetData>
    <row r="1" spans="1:13" x14ac:dyDescent="0.2">
      <c r="A1" s="1030">
        <v>44742</v>
      </c>
      <c r="B1" s="53"/>
      <c r="C1" s="53"/>
      <c r="D1" s="53"/>
      <c r="E1" s="53"/>
      <c r="F1" s="53"/>
      <c r="G1" s="53"/>
      <c r="H1" s="53"/>
      <c r="I1" s="53"/>
      <c r="J1" s="53"/>
      <c r="K1" s="53"/>
      <c r="L1" s="1045" t="s">
        <v>476</v>
      </c>
      <c r="M1" s="53"/>
    </row>
    <row r="2" spans="1:13" ht="15.6" customHeight="1" x14ac:dyDescent="0.25">
      <c r="A2" s="54" t="s">
        <v>544</v>
      </c>
      <c r="B2" s="53"/>
      <c r="C2" s="53"/>
      <c r="D2" s="53"/>
      <c r="E2" s="53"/>
      <c r="F2" s="53"/>
      <c r="G2" s="53"/>
      <c r="H2" s="53"/>
      <c r="I2" s="53"/>
      <c r="J2" s="53"/>
      <c r="K2" s="53"/>
      <c r="L2" s="53"/>
      <c r="M2" s="53"/>
    </row>
    <row r="3" spans="1:13" x14ac:dyDescent="0.2">
      <c r="A3" s="53"/>
      <c r="B3" s="53"/>
      <c r="C3" s="53"/>
      <c r="D3" s="53"/>
      <c r="E3" s="53"/>
      <c r="F3" s="53"/>
      <c r="G3" s="53"/>
      <c r="H3" s="53"/>
      <c r="I3" s="53"/>
      <c r="J3" s="53"/>
      <c r="K3" s="66"/>
      <c r="L3" s="66" t="s">
        <v>473</v>
      </c>
      <c r="M3" s="53"/>
    </row>
    <row r="4" spans="1:13" ht="15" customHeight="1" x14ac:dyDescent="0.2">
      <c r="A4" s="253" t="s">
        <v>202</v>
      </c>
      <c r="B4" s="643" t="s">
        <v>172</v>
      </c>
      <c r="C4" s="1182" t="s">
        <v>178</v>
      </c>
      <c r="D4" s="1182"/>
      <c r="E4" s="1182"/>
      <c r="F4" s="1182"/>
      <c r="G4" s="1182"/>
      <c r="H4" s="1182"/>
      <c r="I4" s="1182"/>
      <c r="J4" s="1183" t="s">
        <v>315</v>
      </c>
      <c r="K4" s="1185" t="s">
        <v>215</v>
      </c>
      <c r="L4" s="157" t="s">
        <v>202</v>
      </c>
      <c r="M4" s="53"/>
    </row>
    <row r="5" spans="1:13" ht="75" x14ac:dyDescent="0.2">
      <c r="A5" s="53"/>
      <c r="B5" s="307"/>
      <c r="C5" s="238" t="s">
        <v>304</v>
      </c>
      <c r="D5" s="239" t="s">
        <v>151</v>
      </c>
      <c r="E5" s="239" t="s">
        <v>400</v>
      </c>
      <c r="F5" s="239" t="s">
        <v>401</v>
      </c>
      <c r="G5" s="239" t="s">
        <v>455</v>
      </c>
      <c r="H5" s="239" t="s">
        <v>306</v>
      </c>
      <c r="I5" s="239" t="s">
        <v>396</v>
      </c>
      <c r="J5" s="1184"/>
      <c r="K5" s="1186"/>
      <c r="L5" s="1092"/>
      <c r="M5" s="53"/>
    </row>
    <row r="6" spans="1:13" ht="15" x14ac:dyDescent="0.2">
      <c r="A6" s="692"/>
      <c r="B6" s="686"/>
      <c r="C6" s="673" t="s">
        <v>223</v>
      </c>
      <c r="D6" s="224" t="s">
        <v>223</v>
      </c>
      <c r="E6" s="224" t="s">
        <v>223</v>
      </c>
      <c r="F6" s="224" t="s">
        <v>223</v>
      </c>
      <c r="G6" s="224" t="s">
        <v>223</v>
      </c>
      <c r="H6" s="224" t="s">
        <v>223</v>
      </c>
      <c r="I6" s="224" t="s">
        <v>223</v>
      </c>
      <c r="J6" s="224" t="s">
        <v>223</v>
      </c>
      <c r="K6" s="661" t="s">
        <v>223</v>
      </c>
      <c r="L6" s="265"/>
      <c r="M6" s="53"/>
    </row>
    <row r="7" spans="1:13" x14ac:dyDescent="0.2">
      <c r="A7" s="258"/>
      <c r="B7" s="258"/>
      <c r="C7" s="258"/>
      <c r="D7" s="59"/>
      <c r="E7" s="258"/>
      <c r="F7" s="59"/>
      <c r="G7" s="258"/>
      <c r="H7" s="258"/>
      <c r="I7" s="258"/>
      <c r="J7" s="258"/>
      <c r="K7" s="258"/>
      <c r="L7" s="258"/>
      <c r="M7" s="53"/>
    </row>
    <row r="8" spans="1:13" x14ac:dyDescent="0.2">
      <c r="A8" s="85">
        <v>1</v>
      </c>
      <c r="B8" s="86" t="s">
        <v>2</v>
      </c>
      <c r="C8" s="69">
        <v>415</v>
      </c>
      <c r="D8" s="130">
        <v>240</v>
      </c>
      <c r="E8" s="69">
        <v>80</v>
      </c>
      <c r="F8" s="69">
        <v>95</v>
      </c>
      <c r="G8" s="130">
        <v>255</v>
      </c>
      <c r="H8" s="130">
        <v>415</v>
      </c>
      <c r="I8" s="69">
        <v>380</v>
      </c>
      <c r="J8" s="130">
        <v>775</v>
      </c>
      <c r="K8" s="671">
        <v>1.8581730769230769</v>
      </c>
      <c r="L8" s="140">
        <v>1</v>
      </c>
      <c r="M8" s="53"/>
    </row>
    <row r="9" spans="1:13" x14ac:dyDescent="0.2">
      <c r="A9" s="85">
        <v>2</v>
      </c>
      <c r="B9" s="86" t="s">
        <v>6</v>
      </c>
      <c r="C9" s="69">
        <v>790</v>
      </c>
      <c r="D9" s="130">
        <v>380</v>
      </c>
      <c r="E9" s="69">
        <v>170</v>
      </c>
      <c r="F9" s="69">
        <v>240</v>
      </c>
      <c r="G9" s="130">
        <v>610</v>
      </c>
      <c r="H9" s="130">
        <v>785</v>
      </c>
      <c r="I9" s="69">
        <v>745</v>
      </c>
      <c r="J9" s="130">
        <v>1640</v>
      </c>
      <c r="K9" s="671">
        <v>2.0786802030456855</v>
      </c>
      <c r="L9" s="140">
        <v>2</v>
      </c>
      <c r="M9" s="53"/>
    </row>
    <row r="10" spans="1:13" x14ac:dyDescent="0.2">
      <c r="A10" s="85">
        <v>3</v>
      </c>
      <c r="B10" s="86" t="s">
        <v>10</v>
      </c>
      <c r="C10" s="69">
        <v>880</v>
      </c>
      <c r="D10" s="130">
        <v>500</v>
      </c>
      <c r="E10" s="69">
        <v>175</v>
      </c>
      <c r="F10" s="69">
        <v>205</v>
      </c>
      <c r="G10" s="130">
        <v>525</v>
      </c>
      <c r="H10" s="130">
        <v>880</v>
      </c>
      <c r="I10" s="69">
        <v>830</v>
      </c>
      <c r="J10" s="130">
        <v>1640</v>
      </c>
      <c r="K10" s="671">
        <v>1.8647727272727272</v>
      </c>
      <c r="L10" s="140">
        <v>3</v>
      </c>
      <c r="M10" s="53"/>
    </row>
    <row r="11" spans="1:13" x14ac:dyDescent="0.2">
      <c r="A11" s="85">
        <v>4</v>
      </c>
      <c r="B11" s="86" t="s">
        <v>3</v>
      </c>
      <c r="C11" s="69">
        <v>435</v>
      </c>
      <c r="D11" s="130">
        <v>235</v>
      </c>
      <c r="E11" s="69">
        <v>75</v>
      </c>
      <c r="F11" s="69">
        <v>125</v>
      </c>
      <c r="G11" s="130">
        <v>335</v>
      </c>
      <c r="H11" s="130">
        <v>435</v>
      </c>
      <c r="I11" s="69">
        <v>405</v>
      </c>
      <c r="J11" s="130">
        <v>880</v>
      </c>
      <c r="K11" s="671">
        <v>2.0183486238532109</v>
      </c>
      <c r="L11" s="140">
        <v>4</v>
      </c>
      <c r="M11" s="53"/>
    </row>
    <row r="12" spans="1:13" x14ac:dyDescent="0.2">
      <c r="A12" s="85">
        <v>5</v>
      </c>
      <c r="B12" s="86" t="s">
        <v>7</v>
      </c>
      <c r="C12" s="69">
        <v>115</v>
      </c>
      <c r="D12" s="130">
        <v>65</v>
      </c>
      <c r="E12" s="69">
        <v>30</v>
      </c>
      <c r="F12" s="69">
        <v>20</v>
      </c>
      <c r="G12" s="130">
        <v>65</v>
      </c>
      <c r="H12" s="130">
        <v>115</v>
      </c>
      <c r="I12" s="69">
        <v>100</v>
      </c>
      <c r="J12" s="130">
        <v>205</v>
      </c>
      <c r="K12" s="671">
        <v>1.7844827586206897</v>
      </c>
      <c r="L12" s="140">
        <v>5</v>
      </c>
      <c r="M12" s="53"/>
    </row>
    <row r="13" spans="1:13" x14ac:dyDescent="0.2">
      <c r="A13" s="85">
        <v>6</v>
      </c>
      <c r="B13" s="86" t="s">
        <v>11</v>
      </c>
      <c r="C13" s="69">
        <v>35</v>
      </c>
      <c r="D13" s="130">
        <v>15</v>
      </c>
      <c r="E13" s="277">
        <v>10</v>
      </c>
      <c r="F13" s="277">
        <v>15</v>
      </c>
      <c r="G13" s="130">
        <v>35</v>
      </c>
      <c r="H13" s="130">
        <v>35</v>
      </c>
      <c r="I13" s="69">
        <v>30</v>
      </c>
      <c r="J13" s="130">
        <v>85</v>
      </c>
      <c r="K13" s="671">
        <v>2.2972972972972974</v>
      </c>
      <c r="L13" s="140">
        <v>6</v>
      </c>
      <c r="M13" s="53"/>
    </row>
    <row r="14" spans="1:13" x14ac:dyDescent="0.2">
      <c r="A14" s="85">
        <v>7</v>
      </c>
      <c r="B14" s="86" t="s">
        <v>4</v>
      </c>
      <c r="C14" s="69">
        <v>55</v>
      </c>
      <c r="D14" s="130">
        <v>30</v>
      </c>
      <c r="E14" s="277">
        <v>15</v>
      </c>
      <c r="F14" s="277">
        <v>15</v>
      </c>
      <c r="G14" s="130">
        <v>45</v>
      </c>
      <c r="H14" s="130">
        <v>55</v>
      </c>
      <c r="I14" s="69">
        <v>55</v>
      </c>
      <c r="J14" s="130">
        <v>115</v>
      </c>
      <c r="K14" s="671">
        <v>2.0350877192982457</v>
      </c>
      <c r="L14" s="140">
        <v>7</v>
      </c>
      <c r="M14" s="53"/>
    </row>
    <row r="15" spans="1:13" x14ac:dyDescent="0.2">
      <c r="A15" s="85">
        <v>8</v>
      </c>
      <c r="B15" s="86" t="s">
        <v>5</v>
      </c>
      <c r="C15" s="69">
        <v>120</v>
      </c>
      <c r="D15" s="130">
        <v>65</v>
      </c>
      <c r="E15" s="277">
        <v>20</v>
      </c>
      <c r="F15" s="69">
        <v>35</v>
      </c>
      <c r="G15" s="130">
        <v>90</v>
      </c>
      <c r="H15" s="130">
        <v>120</v>
      </c>
      <c r="I15" s="69">
        <v>105</v>
      </c>
      <c r="J15" s="130">
        <v>245</v>
      </c>
      <c r="K15" s="671">
        <v>2.0672268907563027</v>
      </c>
      <c r="L15" s="140">
        <v>8</v>
      </c>
      <c r="M15" s="53"/>
    </row>
    <row r="16" spans="1:13" x14ac:dyDescent="0.2">
      <c r="A16" s="85">
        <v>9</v>
      </c>
      <c r="B16" s="86" t="s">
        <v>8</v>
      </c>
      <c r="C16" s="69">
        <v>85</v>
      </c>
      <c r="D16" s="130">
        <v>40</v>
      </c>
      <c r="E16" s="69">
        <v>15</v>
      </c>
      <c r="F16" s="69">
        <v>25</v>
      </c>
      <c r="G16" s="130">
        <v>80</v>
      </c>
      <c r="H16" s="130">
        <v>80</v>
      </c>
      <c r="I16" s="69">
        <v>65</v>
      </c>
      <c r="J16" s="130">
        <v>195</v>
      </c>
      <c r="K16" s="671">
        <v>2.3373493975903616</v>
      </c>
      <c r="L16" s="140">
        <v>9</v>
      </c>
      <c r="M16" s="53"/>
    </row>
    <row r="17" spans="1:13" x14ac:dyDescent="0.2">
      <c r="A17" s="85">
        <v>10</v>
      </c>
      <c r="B17" s="86" t="s">
        <v>9</v>
      </c>
      <c r="C17" s="69">
        <v>85</v>
      </c>
      <c r="D17" s="130">
        <v>40</v>
      </c>
      <c r="E17" s="69">
        <v>20</v>
      </c>
      <c r="F17" s="69">
        <v>25</v>
      </c>
      <c r="G17" s="130">
        <v>75</v>
      </c>
      <c r="H17" s="130">
        <v>85</v>
      </c>
      <c r="I17" s="69">
        <v>75</v>
      </c>
      <c r="J17" s="130">
        <v>180</v>
      </c>
      <c r="K17" s="671">
        <v>2.0930232558139537</v>
      </c>
      <c r="L17" s="140">
        <v>10</v>
      </c>
      <c r="M17" s="53"/>
    </row>
    <row r="18" spans="1:13" x14ac:dyDescent="0.2">
      <c r="A18" s="85">
        <v>11</v>
      </c>
      <c r="B18" s="86" t="s">
        <v>93</v>
      </c>
      <c r="C18" s="69">
        <v>190</v>
      </c>
      <c r="D18" s="130">
        <v>110</v>
      </c>
      <c r="E18" s="69">
        <v>40</v>
      </c>
      <c r="F18" s="69">
        <v>40</v>
      </c>
      <c r="G18" s="130">
        <v>110</v>
      </c>
      <c r="H18" s="130">
        <v>190</v>
      </c>
      <c r="I18" s="69">
        <v>180</v>
      </c>
      <c r="J18" s="130">
        <v>340</v>
      </c>
      <c r="K18" s="671">
        <v>1.7894736842105263</v>
      </c>
      <c r="L18" s="140">
        <v>11</v>
      </c>
      <c r="M18" s="53"/>
    </row>
    <row r="19" spans="1:13" x14ac:dyDescent="0.2">
      <c r="A19" s="85">
        <v>12</v>
      </c>
      <c r="B19" s="86" t="s">
        <v>165</v>
      </c>
      <c r="C19" s="69">
        <v>285</v>
      </c>
      <c r="D19" s="130">
        <v>160</v>
      </c>
      <c r="E19" s="69">
        <v>50</v>
      </c>
      <c r="F19" s="69">
        <v>70</v>
      </c>
      <c r="G19" s="130">
        <v>175</v>
      </c>
      <c r="H19" s="130">
        <v>285</v>
      </c>
      <c r="I19" s="69">
        <v>270</v>
      </c>
      <c r="J19" s="130">
        <v>535</v>
      </c>
      <c r="K19" s="671">
        <v>1.8904593639575973</v>
      </c>
      <c r="L19" s="140">
        <v>12</v>
      </c>
      <c r="M19" s="53"/>
    </row>
    <row r="20" spans="1:13" x14ac:dyDescent="0.2">
      <c r="A20" s="572"/>
      <c r="B20" s="86" t="s">
        <v>402</v>
      </c>
      <c r="C20" s="277">
        <v>20</v>
      </c>
      <c r="D20" s="428" t="s">
        <v>395</v>
      </c>
      <c r="E20" s="277" t="s">
        <v>395</v>
      </c>
      <c r="F20" s="277" t="s">
        <v>395</v>
      </c>
      <c r="G20" s="428">
        <v>20</v>
      </c>
      <c r="H20" s="428">
        <v>20</v>
      </c>
      <c r="I20" s="277">
        <v>20</v>
      </c>
      <c r="J20" s="428">
        <v>45</v>
      </c>
      <c r="K20" s="671" t="s">
        <v>395</v>
      </c>
      <c r="L20" s="582"/>
      <c r="M20" s="53"/>
    </row>
    <row r="21" spans="1:13" x14ac:dyDescent="0.2">
      <c r="A21" s="572"/>
      <c r="B21" s="86"/>
      <c r="D21" s="71"/>
      <c r="E21" s="71"/>
      <c r="F21" s="71"/>
      <c r="G21" s="71"/>
      <c r="H21" s="71"/>
      <c r="I21" s="71"/>
      <c r="J21" s="71"/>
      <c r="K21" s="671"/>
      <c r="L21" s="572"/>
      <c r="M21" s="53"/>
    </row>
    <row r="22" spans="1:13" x14ac:dyDescent="0.2">
      <c r="A22" s="572"/>
      <c r="B22" s="86" t="s">
        <v>20</v>
      </c>
      <c r="C22" s="71">
        <v>3515</v>
      </c>
      <c r="D22" s="131">
        <v>1885</v>
      </c>
      <c r="E22" s="71">
        <v>710</v>
      </c>
      <c r="F22" s="71">
        <v>915</v>
      </c>
      <c r="G22" s="131">
        <v>2420</v>
      </c>
      <c r="H22" s="131">
        <v>3505</v>
      </c>
      <c r="I22" s="71">
        <v>3260</v>
      </c>
      <c r="J22" s="131">
        <v>6880</v>
      </c>
      <c r="K22" s="872">
        <v>1.9587247366922858</v>
      </c>
      <c r="L22" s="582" t="s">
        <v>307</v>
      </c>
      <c r="M22" s="53"/>
    </row>
    <row r="23" spans="1:13" x14ac:dyDescent="0.2">
      <c r="A23" s="55"/>
      <c r="B23" s="55"/>
      <c r="C23" s="72"/>
      <c r="D23" s="72"/>
      <c r="E23" s="72"/>
      <c r="F23" s="72"/>
      <c r="G23" s="72"/>
      <c r="H23" s="72"/>
      <c r="I23" s="72"/>
      <c r="J23" s="72"/>
      <c r="K23" s="72"/>
      <c r="L23" s="72"/>
      <c r="M23" s="53"/>
    </row>
    <row r="24" spans="1:13" ht="3" customHeight="1" x14ac:dyDescent="0.2">
      <c r="A24" s="518"/>
      <c r="B24" s="518"/>
      <c r="C24" s="53"/>
      <c r="D24" s="53"/>
      <c r="E24" s="53"/>
      <c r="F24" s="53"/>
      <c r="G24" s="53"/>
      <c r="H24" s="53"/>
      <c r="I24" s="53"/>
      <c r="J24" s="53"/>
      <c r="K24" s="53"/>
      <c r="L24" s="53"/>
      <c r="M24" s="53"/>
    </row>
    <row r="25" spans="1:13" x14ac:dyDescent="0.2">
      <c r="A25" s="65" t="s">
        <v>303</v>
      </c>
      <c r="B25" s="55"/>
      <c r="C25" s="53"/>
      <c r="D25" s="53"/>
      <c r="E25" s="53"/>
      <c r="F25" s="53"/>
      <c r="G25" s="53"/>
      <c r="H25" s="53"/>
      <c r="I25" s="53"/>
      <c r="J25" s="53"/>
      <c r="K25" s="53"/>
      <c r="L25" s="66" t="s">
        <v>233</v>
      </c>
      <c r="M25" s="53"/>
    </row>
    <row r="26" spans="1:13" x14ac:dyDescent="0.2">
      <c r="A26" s="55"/>
      <c r="B26" s="55"/>
      <c r="C26" s="53"/>
      <c r="D26" s="53"/>
      <c r="E26" s="53"/>
      <c r="F26" s="53"/>
      <c r="G26" s="53"/>
      <c r="H26" s="53"/>
      <c r="I26" s="53"/>
      <c r="J26" s="53"/>
      <c r="K26" s="53"/>
      <c r="L26" s="53"/>
      <c r="M26" s="53"/>
    </row>
    <row r="27" spans="1:13" x14ac:dyDescent="0.2">
      <c r="A27" s="17"/>
      <c r="B27" s="17"/>
      <c r="C27" s="17"/>
      <c r="D27" s="17"/>
      <c r="E27" s="17"/>
      <c r="F27" s="17"/>
      <c r="G27" s="17"/>
      <c r="H27" s="17"/>
      <c r="I27" s="17"/>
      <c r="J27" s="17"/>
      <c r="K27" s="17"/>
      <c r="L27" s="17"/>
      <c r="M27" s="17"/>
    </row>
    <row r="28" spans="1:13" x14ac:dyDescent="0.2">
      <c r="A28" s="17"/>
      <c r="B28" s="17"/>
      <c r="C28" s="17"/>
      <c r="D28" s="17"/>
      <c r="E28" s="17"/>
      <c r="F28" s="17"/>
      <c r="G28" s="17"/>
      <c r="H28" s="17"/>
      <c r="I28" s="17"/>
      <c r="J28" s="17"/>
      <c r="K28" s="17"/>
      <c r="L28" s="17"/>
      <c r="M28" s="17"/>
    </row>
    <row r="29" spans="1:13" x14ac:dyDescent="0.2">
      <c r="A29" s="17"/>
      <c r="B29" s="17"/>
      <c r="C29" s="17"/>
      <c r="D29" s="17"/>
      <c r="E29" s="17"/>
      <c r="F29" s="17"/>
      <c r="G29" s="17"/>
      <c r="H29" s="17"/>
      <c r="I29" s="17"/>
      <c r="J29" s="17"/>
      <c r="K29" s="17"/>
      <c r="L29" s="17"/>
      <c r="M29" s="17"/>
    </row>
    <row r="30" spans="1:13" x14ac:dyDescent="0.2">
      <c r="A30" s="17"/>
      <c r="B30" s="17"/>
      <c r="C30" s="17"/>
      <c r="D30" s="17"/>
      <c r="E30" s="17"/>
      <c r="F30" s="17"/>
      <c r="G30" s="17"/>
      <c r="H30" s="17"/>
      <c r="I30" s="17"/>
      <c r="J30" s="17"/>
      <c r="K30" s="17"/>
      <c r="L30" s="17"/>
      <c r="M30" s="17"/>
    </row>
    <row r="31" spans="1:13" x14ac:dyDescent="0.2">
      <c r="A31" s="17"/>
      <c r="B31" s="17"/>
      <c r="C31" s="17"/>
      <c r="D31" s="17"/>
      <c r="E31" s="17"/>
      <c r="F31" s="17"/>
      <c r="G31" s="17"/>
      <c r="H31" s="17"/>
      <c r="I31" s="17"/>
      <c r="J31" s="17"/>
      <c r="K31" s="17"/>
      <c r="L31" s="17"/>
      <c r="M31" s="17"/>
    </row>
    <row r="32" spans="1:13" x14ac:dyDescent="0.2">
      <c r="A32" s="17"/>
      <c r="B32" s="17"/>
      <c r="C32" s="17"/>
      <c r="D32" s="17"/>
      <c r="E32" s="17"/>
      <c r="F32" s="17"/>
      <c r="G32" s="17"/>
      <c r="H32" s="17"/>
      <c r="I32" s="17"/>
      <c r="J32" s="17"/>
      <c r="K32" s="17"/>
      <c r="L32" s="17"/>
      <c r="M32" s="17"/>
    </row>
    <row r="33" spans="1:13" x14ac:dyDescent="0.2">
      <c r="A33" s="17"/>
      <c r="B33" s="17"/>
      <c r="C33" s="17"/>
      <c r="D33" s="17"/>
      <c r="E33" s="17"/>
      <c r="F33" s="17"/>
      <c r="G33" s="17"/>
      <c r="H33" s="17"/>
      <c r="I33" s="17"/>
      <c r="J33" s="17"/>
      <c r="K33" s="17"/>
      <c r="L33" s="17"/>
      <c r="M33" s="17"/>
    </row>
    <row r="34" spans="1:13" x14ac:dyDescent="0.2">
      <c r="A34" s="17"/>
      <c r="B34" s="17"/>
      <c r="C34" s="17"/>
      <c r="D34" s="17"/>
      <c r="E34" s="17"/>
      <c r="F34" s="17"/>
      <c r="G34" s="17"/>
      <c r="H34" s="17"/>
      <c r="I34" s="17"/>
      <c r="J34" s="17"/>
      <c r="K34" s="17"/>
      <c r="L34" s="17"/>
      <c r="M34" s="17"/>
    </row>
  </sheetData>
  <mergeCells count="3">
    <mergeCell ref="C4:I4"/>
    <mergeCell ref="J4:J5"/>
    <mergeCell ref="K4:K5"/>
  </mergeCells>
  <hyperlinks>
    <hyperlink ref="L1" location="INHALT!A1" display="INHALT!A1" xr:uid="{4D5294DF-2D00-41FE-BAEA-47D0FE6609A4}"/>
  </hyperlinks>
  <printOptions horizontalCentered="1"/>
  <pageMargins left="0.59055118110236227" right="0.39370078740157483" top="0.59055118110236227" bottom="0.59055118110236227" header="0.31496062992125984" footer="0.31496062992125984"/>
  <pageSetup paperSize="9" scale="95" firstPageNumber="52" pageOrder="overThenDown" orientation="landscape" useFirstPageNumber="1" r:id="rId1"/>
  <headerFooter alignWithMargins="0">
    <oddFooter xml:space="preserve">&amp;CSeite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Q42"/>
  <sheetViews>
    <sheetView zoomScale="85" zoomScaleNormal="85" workbookViewId="0">
      <pane ySplit="7" topLeftCell="A8" activePane="bottomLeft" state="frozen"/>
      <selection activeCell="A80" sqref="A80:XFD80"/>
      <selection pane="bottomLeft" activeCell="A2" sqref="A2"/>
    </sheetView>
  </sheetViews>
  <sheetFormatPr baseColWidth="10" defaultRowHeight="12.75" x14ac:dyDescent="0.2"/>
  <cols>
    <col min="1" max="1" width="5.5703125" customWidth="1"/>
    <col min="2" max="2" width="22.85546875" bestFit="1" customWidth="1"/>
    <col min="3" max="3" width="9.28515625" customWidth="1"/>
    <col min="4" max="4" width="8.5703125" customWidth="1"/>
    <col min="5" max="5" width="8.28515625" bestFit="1" customWidth="1"/>
    <col min="6" max="6" width="8.85546875" bestFit="1" customWidth="1"/>
    <col min="7" max="7" width="11.5703125" customWidth="1"/>
    <col min="8" max="8" width="13.7109375" customWidth="1"/>
    <col min="9" max="10" width="10.28515625" bestFit="1" customWidth="1"/>
    <col min="11" max="12" width="10.85546875" bestFit="1" customWidth="1"/>
    <col min="13" max="13" width="9.140625" customWidth="1"/>
    <col min="14" max="14" width="5.28515625" customWidth="1"/>
    <col min="15" max="15" width="2.5703125" customWidth="1"/>
  </cols>
  <sheetData>
    <row r="1" spans="1:17" x14ac:dyDescent="0.2">
      <c r="A1" s="1030">
        <v>44742</v>
      </c>
      <c r="B1" s="53"/>
      <c r="C1" s="53"/>
      <c r="D1" s="53"/>
      <c r="E1" s="53"/>
      <c r="F1" s="53"/>
      <c r="G1" s="53"/>
      <c r="H1" s="53"/>
      <c r="I1" s="53"/>
      <c r="J1" s="53"/>
      <c r="K1" s="53"/>
      <c r="L1" s="53"/>
      <c r="M1" s="53"/>
      <c r="N1" s="1045" t="s">
        <v>476</v>
      </c>
      <c r="O1" s="53"/>
    </row>
    <row r="2" spans="1:17" ht="15.75" x14ac:dyDescent="0.25">
      <c r="A2" s="54" t="s">
        <v>544</v>
      </c>
      <c r="B2" s="53"/>
      <c r="C2" s="53"/>
      <c r="D2" s="53"/>
      <c r="E2" s="53"/>
      <c r="F2" s="53"/>
      <c r="G2" s="53"/>
      <c r="H2" s="53"/>
      <c r="I2" s="53"/>
      <c r="J2" s="53"/>
      <c r="K2" s="53"/>
      <c r="L2" s="53"/>
      <c r="M2" s="53"/>
      <c r="N2" s="66" t="s">
        <v>473</v>
      </c>
      <c r="O2" s="53"/>
      <c r="Q2" s="54"/>
    </row>
    <row r="3" spans="1:17" ht="13.9" customHeight="1" x14ac:dyDescent="0.2">
      <c r="A3" s="290"/>
      <c r="B3" s="53"/>
      <c r="C3" s="1041">
        <v>14</v>
      </c>
      <c r="D3" s="1041">
        <v>18</v>
      </c>
      <c r="E3" s="1041">
        <v>37</v>
      </c>
      <c r="F3" s="1041">
        <v>28</v>
      </c>
      <c r="G3" s="1041">
        <v>21</v>
      </c>
      <c r="H3" s="1041">
        <v>22</v>
      </c>
      <c r="I3" s="1041">
        <v>19</v>
      </c>
      <c r="J3" s="1041">
        <v>20</v>
      </c>
      <c r="K3" s="1041">
        <v>23</v>
      </c>
      <c r="L3" s="1041">
        <v>27</v>
      </c>
      <c r="M3" s="1041">
        <v>30</v>
      </c>
      <c r="N3" s="66"/>
      <c r="O3" s="53"/>
    </row>
    <row r="4" spans="1:17" ht="15" customHeight="1" x14ac:dyDescent="0.2">
      <c r="A4" s="253" t="s">
        <v>202</v>
      </c>
      <c r="B4" s="643" t="s">
        <v>172</v>
      </c>
      <c r="C4" s="858" t="s">
        <v>323</v>
      </c>
      <c r="D4" s="232" t="s">
        <v>391</v>
      </c>
      <c r="E4" s="690"/>
      <c r="F4" s="690"/>
      <c r="G4" s="690"/>
      <c r="H4" s="690"/>
      <c r="I4" s="690"/>
      <c r="J4" s="690"/>
      <c r="K4" s="690"/>
      <c r="L4" s="690"/>
      <c r="M4" s="1187" t="s">
        <v>316</v>
      </c>
      <c r="N4" s="275" t="s">
        <v>202</v>
      </c>
      <c r="O4" s="53"/>
    </row>
    <row r="5" spans="1:17" ht="13.15" customHeight="1" x14ac:dyDescent="0.2">
      <c r="B5" s="307"/>
      <c r="C5" s="157" t="s">
        <v>324</v>
      </c>
      <c r="D5" s="691"/>
      <c r="E5" s="692"/>
      <c r="F5" s="692"/>
      <c r="G5" s="692"/>
      <c r="H5" s="692"/>
      <c r="I5" s="692"/>
      <c r="J5" s="692"/>
      <c r="K5" s="692"/>
      <c r="L5" s="692"/>
      <c r="M5" s="1188"/>
      <c r="N5" s="157"/>
      <c r="O5" s="53"/>
    </row>
    <row r="6" spans="1:17" ht="94.15" customHeight="1" x14ac:dyDescent="0.2">
      <c r="A6" s="253"/>
      <c r="B6" s="643"/>
      <c r="C6" s="857" t="s">
        <v>173</v>
      </c>
      <c r="D6" s="857" t="s">
        <v>304</v>
      </c>
      <c r="E6" s="857" t="s">
        <v>305</v>
      </c>
      <c r="F6" s="857" t="s">
        <v>176</v>
      </c>
      <c r="G6" s="857" t="s">
        <v>17</v>
      </c>
      <c r="H6" s="857" t="s">
        <v>18</v>
      </c>
      <c r="I6" s="857" t="s">
        <v>397</v>
      </c>
      <c r="J6" s="857" t="s">
        <v>398</v>
      </c>
      <c r="K6" s="857" t="s">
        <v>399</v>
      </c>
      <c r="L6" s="857" t="s">
        <v>394</v>
      </c>
      <c r="M6" s="1189"/>
      <c r="N6" s="157"/>
      <c r="O6" s="53"/>
    </row>
    <row r="7" spans="1:17" ht="15" x14ac:dyDescent="0.2">
      <c r="A7" s="692"/>
      <c r="B7" s="686"/>
      <c r="C7" s="673" t="s">
        <v>223</v>
      </c>
      <c r="D7" s="224" t="s">
        <v>223</v>
      </c>
      <c r="E7" s="224" t="s">
        <v>223</v>
      </c>
      <c r="F7" s="224" t="s">
        <v>223</v>
      </c>
      <c r="G7" s="224" t="s">
        <v>223</v>
      </c>
      <c r="H7" s="224" t="s">
        <v>223</v>
      </c>
      <c r="I7" s="224" t="s">
        <v>223</v>
      </c>
      <c r="J7" s="224" t="s">
        <v>223</v>
      </c>
      <c r="K7" s="224" t="s">
        <v>223</v>
      </c>
      <c r="L7" s="224" t="s">
        <v>223</v>
      </c>
      <c r="M7" s="661" t="s">
        <v>223</v>
      </c>
      <c r="N7" s="265"/>
      <c r="O7" s="53"/>
    </row>
    <row r="8" spans="1:17" x14ac:dyDescent="0.2">
      <c r="A8" s="258"/>
      <c r="B8" s="258"/>
      <c r="C8" s="258"/>
      <c r="D8" s="258"/>
      <c r="E8" s="258"/>
      <c r="F8" s="258"/>
      <c r="G8" s="258"/>
      <c r="H8" s="258"/>
      <c r="I8" s="258"/>
      <c r="J8" s="258"/>
      <c r="K8" s="258"/>
      <c r="L8" s="258"/>
      <c r="M8" s="570"/>
      <c r="N8" s="258"/>
      <c r="O8" s="53"/>
    </row>
    <row r="9" spans="1:17" x14ac:dyDescent="0.2">
      <c r="A9" s="85">
        <v>1</v>
      </c>
      <c r="B9" s="86" t="s">
        <v>2</v>
      </c>
      <c r="C9" s="277">
        <v>775</v>
      </c>
      <c r="D9" s="277">
        <v>530</v>
      </c>
      <c r="E9" s="277">
        <v>185</v>
      </c>
      <c r="F9" s="277">
        <v>85</v>
      </c>
      <c r="G9" s="277">
        <v>245</v>
      </c>
      <c r="H9" s="277">
        <v>290</v>
      </c>
      <c r="I9" s="277">
        <v>260</v>
      </c>
      <c r="J9" s="277">
        <v>275</v>
      </c>
      <c r="K9" s="277">
        <v>80</v>
      </c>
      <c r="L9" s="277">
        <v>80</v>
      </c>
      <c r="M9" s="277">
        <v>220</v>
      </c>
      <c r="N9" s="140">
        <v>1</v>
      </c>
      <c r="O9" s="53"/>
      <c r="P9" s="12"/>
    </row>
    <row r="10" spans="1:17" x14ac:dyDescent="0.2">
      <c r="A10" s="85">
        <v>2</v>
      </c>
      <c r="B10" s="86" t="s">
        <v>6</v>
      </c>
      <c r="C10" s="277">
        <v>1640</v>
      </c>
      <c r="D10" s="277">
        <v>1050</v>
      </c>
      <c r="E10" s="277">
        <v>320</v>
      </c>
      <c r="F10" s="277">
        <v>205</v>
      </c>
      <c r="G10" s="277">
        <v>500</v>
      </c>
      <c r="H10" s="277">
        <v>555</v>
      </c>
      <c r="I10" s="277">
        <v>435</v>
      </c>
      <c r="J10" s="277">
        <v>620</v>
      </c>
      <c r="K10" s="277">
        <v>160</v>
      </c>
      <c r="L10" s="277">
        <v>200</v>
      </c>
      <c r="M10" s="277">
        <v>510</v>
      </c>
      <c r="N10" s="140">
        <v>2</v>
      </c>
      <c r="O10" s="53"/>
    </row>
    <row r="11" spans="1:17" x14ac:dyDescent="0.2">
      <c r="A11" s="85">
        <v>3</v>
      </c>
      <c r="B11" s="86" t="s">
        <v>10</v>
      </c>
      <c r="C11" s="277">
        <v>1640</v>
      </c>
      <c r="D11" s="277">
        <v>1130</v>
      </c>
      <c r="E11" s="277">
        <v>435</v>
      </c>
      <c r="F11" s="277">
        <v>160</v>
      </c>
      <c r="G11" s="277">
        <v>545</v>
      </c>
      <c r="H11" s="277">
        <v>585</v>
      </c>
      <c r="I11" s="277">
        <v>535</v>
      </c>
      <c r="J11" s="277">
        <v>595</v>
      </c>
      <c r="K11" s="277">
        <v>160</v>
      </c>
      <c r="L11" s="277">
        <v>205</v>
      </c>
      <c r="M11" s="277">
        <v>450</v>
      </c>
      <c r="N11" s="140">
        <v>3</v>
      </c>
      <c r="O11" s="53"/>
    </row>
    <row r="12" spans="1:17" x14ac:dyDescent="0.2">
      <c r="A12" s="85">
        <v>4</v>
      </c>
      <c r="B12" s="86" t="s">
        <v>3</v>
      </c>
      <c r="C12" s="277">
        <v>880</v>
      </c>
      <c r="D12" s="277">
        <v>560</v>
      </c>
      <c r="E12" s="277">
        <v>170</v>
      </c>
      <c r="F12" s="277">
        <v>100</v>
      </c>
      <c r="G12" s="277">
        <v>285</v>
      </c>
      <c r="H12" s="277">
        <v>275</v>
      </c>
      <c r="I12" s="277">
        <v>260</v>
      </c>
      <c r="J12" s="277">
        <v>300</v>
      </c>
      <c r="K12" s="277">
        <v>100</v>
      </c>
      <c r="L12" s="277">
        <v>85</v>
      </c>
      <c r="M12" s="277">
        <v>265</v>
      </c>
      <c r="N12" s="140">
        <v>4</v>
      </c>
      <c r="O12" s="53"/>
    </row>
    <row r="13" spans="1:17" x14ac:dyDescent="0.2">
      <c r="A13" s="85">
        <v>5</v>
      </c>
      <c r="B13" s="86" t="s">
        <v>7</v>
      </c>
      <c r="C13" s="277">
        <v>205</v>
      </c>
      <c r="D13" s="277">
        <v>145</v>
      </c>
      <c r="E13" s="277">
        <v>60</v>
      </c>
      <c r="F13" s="277">
        <v>30</v>
      </c>
      <c r="G13" s="277">
        <v>65</v>
      </c>
      <c r="H13" s="277">
        <v>80</v>
      </c>
      <c r="I13" s="277">
        <v>65</v>
      </c>
      <c r="J13" s="277">
        <v>80</v>
      </c>
      <c r="K13" s="277">
        <v>20</v>
      </c>
      <c r="L13" s="277">
        <v>25</v>
      </c>
      <c r="M13" s="277">
        <v>55</v>
      </c>
      <c r="N13" s="140">
        <v>5</v>
      </c>
      <c r="O13" s="53"/>
    </row>
    <row r="14" spans="1:17" x14ac:dyDescent="0.2">
      <c r="A14" s="85">
        <v>6</v>
      </c>
      <c r="B14" s="86" t="s">
        <v>11</v>
      </c>
      <c r="C14" s="277">
        <v>85</v>
      </c>
      <c r="D14" s="277">
        <v>55</v>
      </c>
      <c r="E14" s="277">
        <v>15</v>
      </c>
      <c r="F14" s="277">
        <v>10</v>
      </c>
      <c r="G14" s="277">
        <v>15</v>
      </c>
      <c r="H14" s="277">
        <v>40</v>
      </c>
      <c r="I14" s="277">
        <v>25</v>
      </c>
      <c r="J14" s="277">
        <v>30</v>
      </c>
      <c r="K14" s="277">
        <v>10</v>
      </c>
      <c r="L14" s="277" t="s">
        <v>395</v>
      </c>
      <c r="M14" s="277">
        <v>30</v>
      </c>
      <c r="N14" s="140">
        <v>6</v>
      </c>
      <c r="O14" s="53"/>
    </row>
    <row r="15" spans="1:17" x14ac:dyDescent="0.2">
      <c r="A15" s="85">
        <v>7</v>
      </c>
      <c r="B15" s="86" t="s">
        <v>4</v>
      </c>
      <c r="C15" s="277">
        <v>115</v>
      </c>
      <c r="D15" s="277">
        <v>75</v>
      </c>
      <c r="E15" s="277">
        <v>25</v>
      </c>
      <c r="F15" s="277">
        <v>15</v>
      </c>
      <c r="G15" s="277">
        <v>35</v>
      </c>
      <c r="H15" s="277">
        <v>40</v>
      </c>
      <c r="I15" s="277">
        <v>30</v>
      </c>
      <c r="J15" s="277">
        <v>45</v>
      </c>
      <c r="K15" s="277">
        <v>15</v>
      </c>
      <c r="L15" s="277">
        <v>10</v>
      </c>
      <c r="M15" s="277">
        <v>35</v>
      </c>
      <c r="N15" s="140">
        <v>7</v>
      </c>
      <c r="O15" s="53"/>
    </row>
    <row r="16" spans="1:17" x14ac:dyDescent="0.2">
      <c r="A16" s="85">
        <v>8</v>
      </c>
      <c r="B16" s="86" t="s">
        <v>5</v>
      </c>
      <c r="C16" s="277">
        <v>245</v>
      </c>
      <c r="D16" s="277">
        <v>160</v>
      </c>
      <c r="E16" s="277">
        <v>50</v>
      </c>
      <c r="F16" s="277">
        <v>20</v>
      </c>
      <c r="G16" s="277">
        <v>70</v>
      </c>
      <c r="H16" s="277">
        <v>90</v>
      </c>
      <c r="I16" s="277">
        <v>85</v>
      </c>
      <c r="J16" s="277">
        <v>75</v>
      </c>
      <c r="K16" s="277">
        <v>30</v>
      </c>
      <c r="L16" s="277">
        <v>25</v>
      </c>
      <c r="M16" s="277">
        <v>80</v>
      </c>
      <c r="N16" s="140">
        <v>8</v>
      </c>
      <c r="O16" s="53"/>
    </row>
    <row r="17" spans="1:15" x14ac:dyDescent="0.2">
      <c r="A17" s="85">
        <v>9</v>
      </c>
      <c r="B17" s="86" t="s">
        <v>8</v>
      </c>
      <c r="C17" s="277">
        <v>195</v>
      </c>
      <c r="D17" s="277">
        <v>120</v>
      </c>
      <c r="E17" s="277">
        <v>30</v>
      </c>
      <c r="F17" s="277">
        <v>15</v>
      </c>
      <c r="G17" s="277">
        <v>45</v>
      </c>
      <c r="H17" s="277">
        <v>75</v>
      </c>
      <c r="I17" s="277">
        <v>55</v>
      </c>
      <c r="J17" s="277">
        <v>65</v>
      </c>
      <c r="K17" s="277">
        <v>30</v>
      </c>
      <c r="L17" s="277">
        <v>15</v>
      </c>
      <c r="M17" s="277">
        <v>70</v>
      </c>
      <c r="N17" s="140">
        <v>9</v>
      </c>
      <c r="O17" s="53"/>
    </row>
    <row r="18" spans="1:15" x14ac:dyDescent="0.2">
      <c r="A18" s="85">
        <v>10</v>
      </c>
      <c r="B18" s="86" t="s">
        <v>9</v>
      </c>
      <c r="C18" s="277">
        <v>180</v>
      </c>
      <c r="D18" s="277">
        <v>110</v>
      </c>
      <c r="E18" s="277">
        <v>30</v>
      </c>
      <c r="F18" s="277">
        <v>30</v>
      </c>
      <c r="G18" s="277">
        <v>50</v>
      </c>
      <c r="H18" s="277">
        <v>60</v>
      </c>
      <c r="I18" s="277">
        <v>40</v>
      </c>
      <c r="J18" s="277">
        <v>70</v>
      </c>
      <c r="K18" s="277">
        <v>15</v>
      </c>
      <c r="L18" s="277">
        <v>15</v>
      </c>
      <c r="M18" s="277">
        <v>60</v>
      </c>
      <c r="N18" s="140">
        <v>10</v>
      </c>
      <c r="O18" s="53"/>
    </row>
    <row r="19" spans="1:15" x14ac:dyDescent="0.2">
      <c r="A19" s="85">
        <v>11</v>
      </c>
      <c r="B19" s="86" t="s">
        <v>93</v>
      </c>
      <c r="C19" s="277">
        <v>340</v>
      </c>
      <c r="D19" s="277">
        <v>245</v>
      </c>
      <c r="E19" s="277">
        <v>105</v>
      </c>
      <c r="F19" s="277">
        <v>45</v>
      </c>
      <c r="G19" s="277">
        <v>135</v>
      </c>
      <c r="H19" s="277">
        <v>110</v>
      </c>
      <c r="I19" s="277">
        <v>110</v>
      </c>
      <c r="J19" s="277">
        <v>130</v>
      </c>
      <c r="K19" s="277">
        <v>40</v>
      </c>
      <c r="L19" s="277">
        <v>40</v>
      </c>
      <c r="M19" s="277">
        <v>90</v>
      </c>
      <c r="N19" s="140">
        <v>11</v>
      </c>
      <c r="O19" s="53"/>
    </row>
    <row r="20" spans="1:15" x14ac:dyDescent="0.2">
      <c r="A20" s="85">
        <v>12</v>
      </c>
      <c r="B20" s="86" t="s">
        <v>165</v>
      </c>
      <c r="C20" s="277">
        <v>535</v>
      </c>
      <c r="D20" s="277">
        <v>370</v>
      </c>
      <c r="E20" s="277">
        <v>135</v>
      </c>
      <c r="F20" s="277">
        <v>60</v>
      </c>
      <c r="G20" s="277">
        <v>195</v>
      </c>
      <c r="H20" s="277">
        <v>175</v>
      </c>
      <c r="I20" s="277">
        <v>155</v>
      </c>
      <c r="J20" s="277">
        <v>215</v>
      </c>
      <c r="K20" s="277">
        <v>50</v>
      </c>
      <c r="L20" s="277">
        <v>75</v>
      </c>
      <c r="M20" s="277">
        <v>150</v>
      </c>
      <c r="N20" s="140">
        <v>12</v>
      </c>
      <c r="O20" s="53"/>
    </row>
    <row r="21" spans="1:15" x14ac:dyDescent="0.2">
      <c r="A21" s="572"/>
      <c r="B21" s="86" t="s">
        <v>402</v>
      </c>
      <c r="C21" s="277">
        <v>45</v>
      </c>
      <c r="D21" s="277">
        <v>25</v>
      </c>
      <c r="E21" s="277" t="s">
        <v>395</v>
      </c>
      <c r="F21" s="277">
        <v>10</v>
      </c>
      <c r="G21" s="277">
        <v>15</v>
      </c>
      <c r="H21" s="277">
        <v>10</v>
      </c>
      <c r="I21" s="277" t="s">
        <v>395</v>
      </c>
      <c r="J21" s="277">
        <v>20</v>
      </c>
      <c r="K21" s="277" t="s">
        <v>395</v>
      </c>
      <c r="L21" s="277" t="s">
        <v>395</v>
      </c>
      <c r="M21" s="277">
        <v>15</v>
      </c>
      <c r="N21" s="582"/>
      <c r="O21" s="53"/>
    </row>
    <row r="22" spans="1:15" x14ac:dyDescent="0.2">
      <c r="A22" s="572"/>
      <c r="B22" s="86"/>
      <c r="C22" s="674"/>
      <c r="D22" s="277"/>
      <c r="E22" s="674"/>
      <c r="F22" s="674"/>
      <c r="G22" s="674"/>
      <c r="H22" s="674"/>
      <c r="I22" s="674"/>
      <c r="J22" s="674"/>
      <c r="K22" s="674"/>
      <c r="L22" s="674"/>
      <c r="M22" s="583"/>
      <c r="N22" s="582"/>
      <c r="O22" s="53"/>
    </row>
    <row r="23" spans="1:15" x14ac:dyDescent="0.2">
      <c r="A23" s="572"/>
      <c r="B23" s="86" t="s">
        <v>20</v>
      </c>
      <c r="C23" s="674">
        <v>6880</v>
      </c>
      <c r="D23" s="674">
        <v>4575</v>
      </c>
      <c r="E23" s="674">
        <v>1565</v>
      </c>
      <c r="F23" s="674">
        <v>775</v>
      </c>
      <c r="G23" s="674">
        <v>2195</v>
      </c>
      <c r="H23" s="674">
        <v>2385</v>
      </c>
      <c r="I23" s="674">
        <v>2060</v>
      </c>
      <c r="J23" s="674">
        <v>2520</v>
      </c>
      <c r="K23" s="674">
        <v>715</v>
      </c>
      <c r="L23" s="674">
        <v>785</v>
      </c>
      <c r="M23" s="674">
        <v>2020</v>
      </c>
      <c r="N23" s="582" t="s">
        <v>307</v>
      </c>
      <c r="O23" s="53"/>
    </row>
    <row r="24" spans="1:15" x14ac:dyDescent="0.2">
      <c r="A24" s="55"/>
      <c r="B24" s="55"/>
      <c r="C24" s="55"/>
      <c r="D24" s="55"/>
      <c r="E24" s="55"/>
      <c r="F24" s="55"/>
      <c r="G24" s="55"/>
      <c r="H24" s="55"/>
      <c r="I24" s="55"/>
      <c r="J24" s="55"/>
      <c r="K24" s="55"/>
      <c r="L24" s="55"/>
      <c r="M24" s="569"/>
      <c r="N24" s="72"/>
      <c r="O24" s="53"/>
    </row>
    <row r="25" spans="1:15" ht="2.25" customHeight="1" x14ac:dyDescent="0.2">
      <c r="A25" s="518"/>
      <c r="B25" s="518"/>
      <c r="C25" s="518"/>
      <c r="D25" s="518"/>
      <c r="E25" s="518"/>
      <c r="F25" s="518"/>
      <c r="G25" s="518"/>
      <c r="H25" s="518"/>
      <c r="I25" s="518"/>
      <c r="J25" s="518"/>
      <c r="K25" s="518"/>
      <c r="L25" s="518"/>
      <c r="M25" s="573"/>
      <c r="N25" s="53"/>
      <c r="O25" s="53"/>
    </row>
    <row r="26" spans="1:15" x14ac:dyDescent="0.2">
      <c r="A26" s="65" t="s">
        <v>303</v>
      </c>
      <c r="B26" s="55"/>
      <c r="C26" s="55"/>
      <c r="D26" s="65"/>
      <c r="E26" s="55"/>
      <c r="F26" s="55"/>
      <c r="G26" s="55"/>
      <c r="H26" s="55"/>
      <c r="I26" s="55"/>
      <c r="J26" s="55"/>
      <c r="K26" s="55"/>
      <c r="L26" s="55"/>
      <c r="M26" s="672"/>
      <c r="N26" s="66" t="s">
        <v>233</v>
      </c>
      <c r="O26" s="53"/>
    </row>
    <row r="27" spans="1:15" x14ac:dyDescent="0.2">
      <c r="A27" s="165"/>
      <c r="B27" s="165"/>
      <c r="C27" s="165"/>
      <c r="D27" s="165"/>
      <c r="E27" s="165"/>
      <c r="F27" s="165"/>
      <c r="G27" s="165"/>
      <c r="H27" s="165"/>
      <c r="I27" s="165"/>
      <c r="J27" s="165"/>
      <c r="K27" s="165"/>
      <c r="L27" s="165"/>
      <c r="M27" s="726"/>
      <c r="N27" s="17"/>
      <c r="O27" s="17"/>
    </row>
    <row r="28" spans="1:15" x14ac:dyDescent="0.2">
      <c r="A28" s="17"/>
      <c r="B28" s="17"/>
      <c r="C28" s="17"/>
      <c r="D28" s="17"/>
      <c r="E28" s="20"/>
      <c r="F28" s="17"/>
      <c r="G28" s="17"/>
      <c r="H28" s="17"/>
      <c r="I28" s="17"/>
      <c r="J28" s="17"/>
      <c r="K28" s="17"/>
      <c r="L28" s="17"/>
      <c r="M28" s="17"/>
      <c r="N28" s="17"/>
      <c r="O28" s="17"/>
    </row>
    <row r="29" spans="1:15" x14ac:dyDescent="0.2">
      <c r="A29" s="17"/>
      <c r="B29" s="17"/>
      <c r="C29" s="17"/>
      <c r="D29" s="17"/>
      <c r="E29" s="20"/>
      <c r="F29" s="17"/>
      <c r="G29" s="17"/>
      <c r="H29" s="17"/>
      <c r="I29" s="17"/>
      <c r="J29" s="17"/>
      <c r="K29" s="17"/>
      <c r="L29" s="17"/>
      <c r="M29" s="17"/>
      <c r="N29" s="17"/>
      <c r="O29" s="17"/>
    </row>
    <row r="30" spans="1:15" x14ac:dyDescent="0.2">
      <c r="A30" s="17"/>
      <c r="B30" s="17"/>
      <c r="C30" s="17"/>
      <c r="D30" s="17"/>
      <c r="E30" s="20"/>
      <c r="F30" s="17"/>
      <c r="G30" s="17"/>
      <c r="H30" s="17"/>
      <c r="I30" s="17"/>
      <c r="J30" s="17"/>
      <c r="K30" s="17"/>
      <c r="L30" s="17"/>
      <c r="M30" s="17"/>
      <c r="N30" s="17"/>
      <c r="O30" s="17"/>
    </row>
    <row r="31" spans="1:15" x14ac:dyDescent="0.2">
      <c r="A31" s="17"/>
      <c r="B31" s="17"/>
      <c r="C31" s="17"/>
      <c r="D31" s="17"/>
      <c r="E31" s="20"/>
      <c r="F31" s="17"/>
      <c r="G31" s="17"/>
      <c r="H31" s="17"/>
      <c r="I31" s="17"/>
      <c r="J31" s="17"/>
      <c r="K31" s="17"/>
      <c r="L31" s="17"/>
      <c r="M31" s="17"/>
      <c r="N31" s="17"/>
    </row>
    <row r="32" spans="1:15" x14ac:dyDescent="0.2">
      <c r="A32" s="17"/>
      <c r="B32" s="17"/>
      <c r="C32" s="17"/>
      <c r="D32" s="17"/>
      <c r="E32" s="20"/>
      <c r="F32" s="17"/>
      <c r="G32" s="17"/>
      <c r="H32" s="17"/>
      <c r="I32" s="17"/>
      <c r="J32" s="17"/>
      <c r="K32" s="17"/>
      <c r="L32" s="17"/>
      <c r="M32" s="17"/>
      <c r="N32" s="17"/>
    </row>
    <row r="33" spans="1:14" x14ac:dyDescent="0.2">
      <c r="A33" s="17"/>
      <c r="B33" s="17"/>
      <c r="C33" s="17"/>
      <c r="D33" s="17"/>
      <c r="E33" s="20"/>
      <c r="F33" s="17"/>
      <c r="G33" s="17"/>
      <c r="H33" s="17"/>
      <c r="I33" s="17"/>
      <c r="J33" s="17"/>
      <c r="K33" s="17"/>
      <c r="L33" s="17"/>
      <c r="M33" s="17"/>
      <c r="N33" s="17"/>
    </row>
    <row r="34" spans="1:14" x14ac:dyDescent="0.2">
      <c r="E34" s="20"/>
    </row>
    <row r="35" spans="1:14" x14ac:dyDescent="0.2">
      <c r="E35" s="20"/>
    </row>
    <row r="36" spans="1:14" x14ac:dyDescent="0.2">
      <c r="E36" s="20"/>
    </row>
    <row r="37" spans="1:14" x14ac:dyDescent="0.2">
      <c r="E37" s="20"/>
    </row>
    <row r="38" spans="1:14" x14ac:dyDescent="0.2">
      <c r="E38" s="20"/>
    </row>
    <row r="39" spans="1:14" x14ac:dyDescent="0.2">
      <c r="E39" s="20"/>
    </row>
    <row r="40" spans="1:14" x14ac:dyDescent="0.2">
      <c r="E40" s="20"/>
    </row>
    <row r="41" spans="1:14" x14ac:dyDescent="0.2">
      <c r="E41" s="20"/>
    </row>
    <row r="42" spans="1:14" x14ac:dyDescent="0.2">
      <c r="E42" s="20"/>
    </row>
  </sheetData>
  <mergeCells count="1">
    <mergeCell ref="M4:M6"/>
  </mergeCells>
  <hyperlinks>
    <hyperlink ref="N1" location="INHALT!A1" display="INHALT!A1" xr:uid="{1E7E3F38-25FF-4E3F-8F02-E789D0C3ED5B}"/>
  </hyperlinks>
  <printOptions horizontalCentered="1"/>
  <pageMargins left="0.59055118110236227" right="0.39370078740157483" top="0.59055118110236227" bottom="0.59055118110236227" header="0.31496062992125984" footer="0.31496062992125984"/>
  <pageSetup paperSize="9" scale="94" firstPageNumber="56" pageOrder="overThenDown" orientation="landscape" useFirstPageNumber="1" r:id="rId1"/>
  <headerFooter alignWithMargins="0">
    <oddFooter>&amp;CSeite &amp;P</oddFooter>
  </headerFooter>
  <colBreaks count="1" manualBreakCount="1">
    <brk id="15"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O49"/>
  <sheetViews>
    <sheetView zoomScaleNormal="100" workbookViewId="0">
      <pane xSplit="2" ySplit="5" topLeftCell="C6" activePane="bottomRight" state="frozen"/>
      <selection activeCell="A80" sqref="A80:XFD80"/>
      <selection pane="topRight" activeCell="A80" sqref="A80:XFD80"/>
      <selection pane="bottomLeft" activeCell="A80" sqref="A80:XFD80"/>
      <selection pane="bottomRight" activeCell="O4" sqref="O4"/>
    </sheetView>
  </sheetViews>
  <sheetFormatPr baseColWidth="10" defaultColWidth="11.42578125" defaultRowHeight="12.75" x14ac:dyDescent="0.2"/>
  <cols>
    <col min="1" max="1" width="4.7109375" style="32" customWidth="1"/>
    <col min="2" max="2" width="21.7109375" style="32" customWidth="1"/>
    <col min="3" max="5" width="7.28515625" style="17" customWidth="1"/>
    <col min="6" max="7" width="7.140625" style="17" customWidth="1"/>
    <col min="8" max="8" width="6.7109375" style="17" customWidth="1"/>
    <col min="9" max="9" width="7" style="17" customWidth="1"/>
    <col min="10" max="10" width="7.140625" style="17" customWidth="1"/>
    <col min="11" max="13" width="7.28515625" style="17" customWidth="1"/>
    <col min="14" max="14" width="10.28515625" style="17" customWidth="1"/>
    <col min="15" max="16384" width="11.42578125" style="17"/>
  </cols>
  <sheetData>
    <row r="1" spans="1:15" ht="7.5" customHeight="1" x14ac:dyDescent="0.2">
      <c r="A1" s="1033">
        <v>44742</v>
      </c>
      <c r="B1" s="412"/>
      <c r="C1" s="53"/>
      <c r="D1" s="53"/>
      <c r="E1" s="53"/>
      <c r="F1" s="53"/>
      <c r="G1" s="53"/>
      <c r="H1" s="53"/>
      <c r="I1" s="53"/>
      <c r="J1" s="53"/>
      <c r="K1" s="53"/>
      <c r="L1" s="53"/>
      <c r="M1" s="53"/>
      <c r="N1" s="53"/>
    </row>
    <row r="2" spans="1:15" ht="15.75" x14ac:dyDescent="0.2">
      <c r="A2" s="174" t="s">
        <v>544</v>
      </c>
      <c r="B2" s="413"/>
      <c r="C2" s="55"/>
      <c r="D2" s="55"/>
      <c r="E2" s="55"/>
      <c r="F2" s="55"/>
      <c r="G2" s="55"/>
      <c r="H2" s="55"/>
      <c r="I2" s="55"/>
      <c r="J2" s="55"/>
      <c r="K2" s="55"/>
      <c r="L2" s="55"/>
      <c r="M2" s="55"/>
      <c r="N2" s="1045" t="s">
        <v>476</v>
      </c>
    </row>
    <row r="3" spans="1:15" ht="10.5" customHeight="1" x14ac:dyDescent="0.2">
      <c r="A3" s="413"/>
      <c r="B3" s="413"/>
      <c r="C3" s="55"/>
      <c r="D3" s="55"/>
      <c r="E3" s="55"/>
      <c r="F3" s="55"/>
      <c r="G3" s="55"/>
      <c r="H3" s="55"/>
      <c r="I3" s="55"/>
      <c r="J3" s="55"/>
      <c r="K3" s="55"/>
      <c r="L3" s="55"/>
      <c r="M3" s="55"/>
      <c r="N3" s="66" t="s">
        <v>473</v>
      </c>
    </row>
    <row r="4" spans="1:15" ht="54.6" customHeight="1" x14ac:dyDescent="0.2">
      <c r="A4" s="669" t="s">
        <v>202</v>
      </c>
      <c r="B4" s="549" t="s">
        <v>172</v>
      </c>
      <c r="C4" s="561">
        <v>2012</v>
      </c>
      <c r="D4" s="561">
        <v>2013</v>
      </c>
      <c r="E4" s="561">
        <v>2014</v>
      </c>
      <c r="F4" s="561">
        <v>2015</v>
      </c>
      <c r="G4" s="561">
        <v>2016</v>
      </c>
      <c r="H4" s="561">
        <v>2017</v>
      </c>
      <c r="I4" s="561">
        <v>2018</v>
      </c>
      <c r="J4" s="561">
        <v>2019</v>
      </c>
      <c r="K4" s="561">
        <v>2020</v>
      </c>
      <c r="L4" s="561">
        <v>2021</v>
      </c>
      <c r="M4" s="922">
        <v>2022</v>
      </c>
      <c r="N4" s="568" t="s">
        <v>496</v>
      </c>
      <c r="O4" s="165"/>
    </row>
    <row r="5" spans="1:15" x14ac:dyDescent="0.2">
      <c r="A5" s="670"/>
      <c r="B5" s="551"/>
      <c r="C5" s="562" t="s">
        <v>223</v>
      </c>
      <c r="D5" s="562" t="s">
        <v>223</v>
      </c>
      <c r="E5" s="562" t="s">
        <v>223</v>
      </c>
      <c r="F5" s="562" t="s">
        <v>223</v>
      </c>
      <c r="G5" s="562" t="s">
        <v>223</v>
      </c>
      <c r="H5" s="562" t="s">
        <v>223</v>
      </c>
      <c r="I5" s="562" t="s">
        <v>223</v>
      </c>
      <c r="J5" s="562" t="s">
        <v>223</v>
      </c>
      <c r="K5" s="562" t="s">
        <v>223</v>
      </c>
      <c r="L5" s="562" t="s">
        <v>223</v>
      </c>
      <c r="M5" s="563" t="s">
        <v>223</v>
      </c>
      <c r="N5" s="563" t="s">
        <v>223</v>
      </c>
      <c r="O5" s="165"/>
    </row>
    <row r="6" spans="1:15" x14ac:dyDescent="0.2">
      <c r="A6" s="227"/>
      <c r="B6" s="227"/>
      <c r="C6" s="564"/>
      <c r="D6" s="565"/>
      <c r="E6" s="564"/>
      <c r="F6" s="564"/>
      <c r="G6" s="564"/>
      <c r="H6" s="564"/>
      <c r="I6" s="564"/>
      <c r="J6" s="564"/>
      <c r="K6" s="564"/>
      <c r="L6" s="564"/>
      <c r="M6" s="564"/>
      <c r="N6" s="566"/>
    </row>
    <row r="7" spans="1:15" x14ac:dyDescent="0.2">
      <c r="A7" s="85">
        <v>1</v>
      </c>
      <c r="B7" s="86" t="s">
        <v>2</v>
      </c>
      <c r="C7" s="69">
        <v>550</v>
      </c>
      <c r="D7" s="69">
        <v>505</v>
      </c>
      <c r="E7" s="69">
        <v>560</v>
      </c>
      <c r="F7" s="69">
        <v>545</v>
      </c>
      <c r="G7" s="69">
        <v>520</v>
      </c>
      <c r="H7" s="69">
        <v>605</v>
      </c>
      <c r="I7" s="69">
        <v>665</v>
      </c>
      <c r="J7" s="69">
        <v>690</v>
      </c>
      <c r="K7" s="69">
        <v>765</v>
      </c>
      <c r="L7" s="53">
        <v>745</v>
      </c>
      <c r="M7" s="53">
        <v>773</v>
      </c>
      <c r="N7" s="428">
        <f>M7-C7</f>
        <v>223</v>
      </c>
    </row>
    <row r="8" spans="1:15" x14ac:dyDescent="0.2">
      <c r="A8" s="85">
        <v>2</v>
      </c>
      <c r="B8" s="86" t="s">
        <v>6</v>
      </c>
      <c r="C8" s="69">
        <v>1820</v>
      </c>
      <c r="D8" s="69">
        <v>1780</v>
      </c>
      <c r="E8" s="69">
        <v>1760</v>
      </c>
      <c r="F8" s="69">
        <v>1740</v>
      </c>
      <c r="G8" s="69">
        <v>1660</v>
      </c>
      <c r="H8" s="69">
        <v>1605</v>
      </c>
      <c r="I8" s="69">
        <v>1630</v>
      </c>
      <c r="J8" s="69">
        <v>1550</v>
      </c>
      <c r="K8" s="69">
        <v>1595</v>
      </c>
      <c r="L8" s="53">
        <v>1625</v>
      </c>
      <c r="M8" s="53">
        <v>1638</v>
      </c>
      <c r="N8" s="428">
        <f t="shared" ref="N8:N21" si="0">M8-C8</f>
        <v>-182</v>
      </c>
    </row>
    <row r="9" spans="1:15" x14ac:dyDescent="0.2">
      <c r="A9" s="85">
        <v>3</v>
      </c>
      <c r="B9" s="86" t="s">
        <v>10</v>
      </c>
      <c r="C9" s="69">
        <v>1320</v>
      </c>
      <c r="D9" s="69">
        <v>1380</v>
      </c>
      <c r="E9" s="69">
        <v>1405</v>
      </c>
      <c r="F9" s="69">
        <v>1390</v>
      </c>
      <c r="G9" s="69">
        <v>1340</v>
      </c>
      <c r="H9" s="69">
        <v>1450</v>
      </c>
      <c r="I9" s="69">
        <v>1430</v>
      </c>
      <c r="J9" s="69">
        <v>1475</v>
      </c>
      <c r="K9" s="69">
        <v>1600</v>
      </c>
      <c r="L9" s="53">
        <v>1625</v>
      </c>
      <c r="M9" s="53">
        <v>1641</v>
      </c>
      <c r="N9" s="428">
        <f t="shared" si="0"/>
        <v>321</v>
      </c>
    </row>
    <row r="10" spans="1:15" x14ac:dyDescent="0.2">
      <c r="A10" s="85">
        <v>4</v>
      </c>
      <c r="B10" s="86" t="s">
        <v>3</v>
      </c>
      <c r="C10" s="69">
        <v>750</v>
      </c>
      <c r="D10" s="69">
        <v>700</v>
      </c>
      <c r="E10" s="69">
        <v>665</v>
      </c>
      <c r="F10" s="69">
        <v>665</v>
      </c>
      <c r="G10" s="69">
        <v>655</v>
      </c>
      <c r="H10" s="69">
        <v>710</v>
      </c>
      <c r="I10" s="69">
        <v>800</v>
      </c>
      <c r="J10" s="69">
        <v>830</v>
      </c>
      <c r="K10" s="69">
        <v>885</v>
      </c>
      <c r="L10" s="53">
        <v>930</v>
      </c>
      <c r="M10" s="53">
        <v>880</v>
      </c>
      <c r="N10" s="428">
        <f t="shared" si="0"/>
        <v>130</v>
      </c>
    </row>
    <row r="11" spans="1:15" x14ac:dyDescent="0.2">
      <c r="A11" s="85">
        <v>5</v>
      </c>
      <c r="B11" s="86" t="s">
        <v>7</v>
      </c>
      <c r="C11" s="69">
        <v>145</v>
      </c>
      <c r="D11" s="69">
        <v>145</v>
      </c>
      <c r="E11" s="69">
        <v>125</v>
      </c>
      <c r="F11" s="69">
        <v>150</v>
      </c>
      <c r="G11" s="69">
        <v>115</v>
      </c>
      <c r="H11" s="69">
        <v>150</v>
      </c>
      <c r="I11" s="69">
        <v>160</v>
      </c>
      <c r="J11" s="69">
        <v>180</v>
      </c>
      <c r="K11" s="69">
        <v>185</v>
      </c>
      <c r="L11" s="53">
        <v>225</v>
      </c>
      <c r="M11" s="53">
        <v>207</v>
      </c>
      <c r="N11" s="428">
        <f t="shared" si="0"/>
        <v>62</v>
      </c>
    </row>
    <row r="12" spans="1:15" x14ac:dyDescent="0.2">
      <c r="A12" s="85">
        <v>6</v>
      </c>
      <c r="B12" s="86" t="s">
        <v>11</v>
      </c>
      <c r="C12" s="69">
        <v>45</v>
      </c>
      <c r="D12" s="69">
        <v>50</v>
      </c>
      <c r="E12" s="69">
        <v>45</v>
      </c>
      <c r="F12" s="69">
        <v>50</v>
      </c>
      <c r="G12" s="69">
        <v>55</v>
      </c>
      <c r="H12" s="69">
        <v>60</v>
      </c>
      <c r="I12" s="69">
        <v>75</v>
      </c>
      <c r="J12" s="69">
        <v>60</v>
      </c>
      <c r="K12" s="69">
        <v>90</v>
      </c>
      <c r="L12" s="53">
        <v>100</v>
      </c>
      <c r="M12" s="53">
        <v>85</v>
      </c>
      <c r="N12" s="428">
        <f t="shared" si="0"/>
        <v>40</v>
      </c>
    </row>
    <row r="13" spans="1:15" x14ac:dyDescent="0.2">
      <c r="A13" s="85">
        <v>7</v>
      </c>
      <c r="B13" s="86" t="s">
        <v>4</v>
      </c>
      <c r="C13" s="69">
        <v>100</v>
      </c>
      <c r="D13" s="69">
        <v>75</v>
      </c>
      <c r="E13" s="69">
        <v>85</v>
      </c>
      <c r="F13" s="69">
        <v>90</v>
      </c>
      <c r="G13" s="69">
        <v>75</v>
      </c>
      <c r="H13" s="69">
        <v>85</v>
      </c>
      <c r="I13" s="69">
        <v>60</v>
      </c>
      <c r="J13" s="69">
        <v>80</v>
      </c>
      <c r="K13" s="69">
        <v>95</v>
      </c>
      <c r="L13" s="53">
        <v>105</v>
      </c>
      <c r="M13" s="53">
        <v>116</v>
      </c>
      <c r="N13" s="428">
        <f t="shared" si="0"/>
        <v>16</v>
      </c>
    </row>
    <row r="14" spans="1:15" x14ac:dyDescent="0.2">
      <c r="A14" s="85">
        <v>8</v>
      </c>
      <c r="B14" s="86" t="s">
        <v>5</v>
      </c>
      <c r="C14" s="69">
        <v>115</v>
      </c>
      <c r="D14" s="69">
        <v>90</v>
      </c>
      <c r="E14" s="69">
        <v>100</v>
      </c>
      <c r="F14" s="69">
        <v>115</v>
      </c>
      <c r="G14" s="69">
        <v>90</v>
      </c>
      <c r="H14" s="69">
        <v>110</v>
      </c>
      <c r="I14" s="69">
        <v>145</v>
      </c>
      <c r="J14" s="69">
        <v>175</v>
      </c>
      <c r="K14" s="69">
        <v>215</v>
      </c>
      <c r="L14" s="53">
        <v>230</v>
      </c>
      <c r="M14" s="53">
        <v>246</v>
      </c>
      <c r="N14" s="428">
        <f t="shared" si="0"/>
        <v>131</v>
      </c>
    </row>
    <row r="15" spans="1:15" x14ac:dyDescent="0.2">
      <c r="A15" s="85">
        <v>9</v>
      </c>
      <c r="B15" s="86" t="s">
        <v>8</v>
      </c>
      <c r="C15" s="69">
        <v>125</v>
      </c>
      <c r="D15" s="69">
        <v>105</v>
      </c>
      <c r="E15" s="69">
        <v>115</v>
      </c>
      <c r="F15" s="69">
        <v>115</v>
      </c>
      <c r="G15" s="69">
        <v>145</v>
      </c>
      <c r="H15" s="69">
        <v>200</v>
      </c>
      <c r="I15" s="69">
        <v>200</v>
      </c>
      <c r="J15" s="69">
        <v>165</v>
      </c>
      <c r="K15" s="69">
        <v>155</v>
      </c>
      <c r="L15" s="53">
        <v>145</v>
      </c>
      <c r="M15" s="53">
        <v>194</v>
      </c>
      <c r="N15" s="428">
        <f t="shared" si="0"/>
        <v>69</v>
      </c>
    </row>
    <row r="16" spans="1:15" x14ac:dyDescent="0.2">
      <c r="A16" s="85">
        <v>10</v>
      </c>
      <c r="B16" s="86" t="s">
        <v>9</v>
      </c>
      <c r="C16" s="69">
        <v>70</v>
      </c>
      <c r="D16" s="69">
        <v>70</v>
      </c>
      <c r="E16" s="69">
        <v>80</v>
      </c>
      <c r="F16" s="69">
        <v>60</v>
      </c>
      <c r="G16" s="69">
        <v>75</v>
      </c>
      <c r="H16" s="69">
        <v>90</v>
      </c>
      <c r="I16" s="69">
        <v>120</v>
      </c>
      <c r="J16" s="69">
        <v>110</v>
      </c>
      <c r="K16" s="69">
        <v>160</v>
      </c>
      <c r="L16" s="53">
        <v>130</v>
      </c>
      <c r="M16" s="53">
        <v>180</v>
      </c>
      <c r="N16" s="428">
        <f t="shared" si="0"/>
        <v>110</v>
      </c>
    </row>
    <row r="17" spans="1:14" x14ac:dyDescent="0.2">
      <c r="A17" s="85">
        <v>11</v>
      </c>
      <c r="B17" s="86" t="s">
        <v>93</v>
      </c>
      <c r="C17" s="69">
        <v>155</v>
      </c>
      <c r="D17" s="69">
        <v>165</v>
      </c>
      <c r="E17" s="69">
        <v>175</v>
      </c>
      <c r="F17" s="69">
        <v>255</v>
      </c>
      <c r="G17" s="69">
        <v>270</v>
      </c>
      <c r="H17" s="69">
        <v>280</v>
      </c>
      <c r="I17" s="69">
        <v>295</v>
      </c>
      <c r="J17" s="69">
        <v>335</v>
      </c>
      <c r="K17" s="69">
        <v>350</v>
      </c>
      <c r="L17" s="53">
        <v>355</v>
      </c>
      <c r="M17" s="53">
        <v>340</v>
      </c>
      <c r="N17" s="428">
        <f t="shared" si="0"/>
        <v>185</v>
      </c>
    </row>
    <row r="18" spans="1:14" x14ac:dyDescent="0.2">
      <c r="A18" s="85">
        <v>12</v>
      </c>
      <c r="B18" s="86" t="s">
        <v>165</v>
      </c>
      <c r="C18" s="69">
        <v>440</v>
      </c>
      <c r="D18" s="69">
        <v>425</v>
      </c>
      <c r="E18" s="69">
        <v>425</v>
      </c>
      <c r="F18" s="69">
        <v>440</v>
      </c>
      <c r="G18" s="69">
        <v>395</v>
      </c>
      <c r="H18" s="69">
        <v>415</v>
      </c>
      <c r="I18" s="69">
        <v>495</v>
      </c>
      <c r="J18" s="69">
        <v>475</v>
      </c>
      <c r="K18" s="69">
        <v>490</v>
      </c>
      <c r="L18" s="53">
        <v>535</v>
      </c>
      <c r="M18" s="53">
        <v>535</v>
      </c>
      <c r="N18" s="428">
        <f t="shared" si="0"/>
        <v>95</v>
      </c>
    </row>
    <row r="19" spans="1:14" x14ac:dyDescent="0.2">
      <c r="A19" s="87"/>
      <c r="B19" s="231" t="s">
        <v>402</v>
      </c>
      <c r="C19" s="69">
        <v>225</v>
      </c>
      <c r="D19" s="69">
        <v>205</v>
      </c>
      <c r="E19" s="69">
        <v>225</v>
      </c>
      <c r="F19" s="69">
        <v>50</v>
      </c>
      <c r="G19" s="69">
        <v>25</v>
      </c>
      <c r="H19" s="69">
        <v>125</v>
      </c>
      <c r="I19" s="69">
        <v>15</v>
      </c>
      <c r="J19" s="69">
        <v>15</v>
      </c>
      <c r="K19" s="69">
        <v>15</v>
      </c>
      <c r="L19" s="53">
        <v>30</v>
      </c>
      <c r="M19" s="53">
        <v>46</v>
      </c>
      <c r="N19" s="428">
        <f t="shared" si="0"/>
        <v>-179</v>
      </c>
    </row>
    <row r="20" spans="1:14" x14ac:dyDescent="0.2">
      <c r="A20" s="87"/>
      <c r="B20" s="231"/>
      <c r="C20" s="71"/>
      <c r="D20" s="71"/>
      <c r="E20" s="71"/>
      <c r="F20" s="71"/>
      <c r="G20" s="71"/>
      <c r="H20" s="71"/>
      <c r="I20" s="71"/>
      <c r="J20" s="71"/>
      <c r="K20" s="71"/>
      <c r="L20" s="53"/>
      <c r="M20" s="53"/>
      <c r="N20" s="428"/>
    </row>
    <row r="21" spans="1:14" x14ac:dyDescent="0.2">
      <c r="A21" s="87"/>
      <c r="B21" s="231" t="s">
        <v>20</v>
      </c>
      <c r="C21" s="71">
        <v>5865</v>
      </c>
      <c r="D21" s="71">
        <v>5705</v>
      </c>
      <c r="E21" s="71">
        <v>5765</v>
      </c>
      <c r="F21" s="71">
        <v>5670</v>
      </c>
      <c r="G21" s="71">
        <v>5415</v>
      </c>
      <c r="H21" s="71">
        <v>5885</v>
      </c>
      <c r="I21" s="71">
        <v>6085</v>
      </c>
      <c r="J21" s="71">
        <v>6135</v>
      </c>
      <c r="K21" s="71">
        <v>6595</v>
      </c>
      <c r="L21" s="71">
        <v>6785</v>
      </c>
      <c r="M21" s="71">
        <v>6881</v>
      </c>
      <c r="N21" s="428">
        <f t="shared" si="0"/>
        <v>1016</v>
      </c>
    </row>
    <row r="22" spans="1:14" ht="5.25" customHeight="1" x14ac:dyDescent="0.2">
      <c r="A22" s="557"/>
      <c r="B22" s="557"/>
      <c r="C22" s="72"/>
      <c r="D22" s="72"/>
      <c r="E22" s="72"/>
      <c r="F22" s="72"/>
      <c r="G22" s="72"/>
      <c r="H22" s="72"/>
      <c r="I22" s="72"/>
      <c r="J22" s="72"/>
      <c r="K22" s="72"/>
      <c r="L22" s="72"/>
      <c r="M22" s="72"/>
      <c r="N22" s="72"/>
    </row>
    <row r="23" spans="1:14" ht="6" customHeight="1" x14ac:dyDescent="0.2">
      <c r="A23" s="413"/>
      <c r="B23" s="413"/>
      <c r="C23" s="55"/>
      <c r="D23" s="55"/>
      <c r="E23" s="55"/>
      <c r="F23" s="55"/>
      <c r="G23" s="55"/>
      <c r="H23" s="55"/>
      <c r="I23" s="55"/>
      <c r="J23" s="55"/>
      <c r="K23" s="55"/>
      <c r="L23" s="55"/>
      <c r="M23" s="55"/>
      <c r="N23" s="55"/>
    </row>
    <row r="24" spans="1:14" x14ac:dyDescent="0.2">
      <c r="A24" s="424" t="s">
        <v>303</v>
      </c>
      <c r="B24" s="413"/>
      <c r="C24" s="55"/>
      <c r="D24" s="55"/>
      <c r="E24" s="55"/>
      <c r="F24" s="55"/>
      <c r="G24" s="55"/>
      <c r="H24" s="55"/>
      <c r="I24" s="55"/>
      <c r="J24" s="55"/>
      <c r="K24" s="55"/>
      <c r="L24" s="55"/>
      <c r="M24" s="55"/>
      <c r="N24" s="567" t="s">
        <v>311</v>
      </c>
    </row>
    <row r="25" spans="1:14" x14ac:dyDescent="0.2">
      <c r="A25" s="1044" t="str">
        <f>CONCATENATE("Veränderung ALG-II-Bezug in den Stadtbezirken ",C4,"-",M4)</f>
        <v>Veränderung ALG-II-Bezug in den Stadtbezirken 2012-2022</v>
      </c>
      <c r="B25" s="413"/>
      <c r="C25" s="55"/>
      <c r="D25" s="55"/>
      <c r="E25" s="55"/>
      <c r="F25" s="55"/>
      <c r="G25" s="55"/>
      <c r="H25" s="55"/>
      <c r="I25" s="55"/>
      <c r="J25" s="55"/>
      <c r="K25" s="55"/>
      <c r="L25" s="55"/>
      <c r="M25" s="55"/>
      <c r="N25" s="55"/>
    </row>
    <row r="26" spans="1:14" x14ac:dyDescent="0.2">
      <c r="A26" s="412"/>
      <c r="B26" s="412"/>
      <c r="C26" s="53"/>
      <c r="D26" s="53"/>
      <c r="E26" s="53"/>
      <c r="F26" s="53"/>
      <c r="G26" s="53"/>
      <c r="H26" s="53"/>
      <c r="I26" s="53"/>
      <c r="J26" s="53"/>
      <c r="K26" s="53"/>
      <c r="L26" s="53"/>
      <c r="M26" s="53"/>
      <c r="N26" s="53"/>
    </row>
    <row r="27" spans="1:14" x14ac:dyDescent="0.2">
      <c r="A27" s="412"/>
      <c r="B27" s="412"/>
      <c r="C27" s="53"/>
      <c r="D27" s="53"/>
      <c r="E27" s="53"/>
      <c r="F27" s="53"/>
      <c r="G27" s="53"/>
      <c r="H27" s="53"/>
      <c r="I27" s="53"/>
      <c r="J27" s="53"/>
      <c r="K27" s="53"/>
      <c r="L27" s="53"/>
      <c r="M27" s="53"/>
      <c r="N27" s="53"/>
    </row>
    <row r="28" spans="1:14" x14ac:dyDescent="0.2">
      <c r="A28" s="412"/>
      <c r="B28" s="412"/>
      <c r="C28" s="53"/>
      <c r="D28" s="53"/>
      <c r="E28" s="53"/>
      <c r="F28" s="53"/>
      <c r="G28" s="53"/>
      <c r="H28" s="53"/>
      <c r="I28" s="53"/>
      <c r="J28" s="53"/>
      <c r="K28" s="53"/>
      <c r="L28" s="53"/>
      <c r="M28" s="53"/>
      <c r="N28" s="53"/>
    </row>
    <row r="29" spans="1:14" x14ac:dyDescent="0.2">
      <c r="A29" s="412"/>
      <c r="B29" s="412"/>
      <c r="C29" s="53"/>
      <c r="D29" s="53"/>
      <c r="E29" s="53"/>
      <c r="F29" s="53"/>
      <c r="G29" s="53"/>
      <c r="H29" s="53"/>
      <c r="I29" s="53"/>
      <c r="J29" s="53"/>
      <c r="K29" s="53"/>
      <c r="L29" s="53"/>
      <c r="M29" s="53"/>
      <c r="N29" s="53"/>
    </row>
    <row r="30" spans="1:14" x14ac:dyDescent="0.2">
      <c r="A30" s="412"/>
      <c r="B30" s="412"/>
      <c r="C30" s="53"/>
      <c r="D30" s="53"/>
      <c r="E30" s="53"/>
      <c r="F30" s="53"/>
      <c r="G30" s="53"/>
      <c r="H30" s="53"/>
      <c r="I30" s="53"/>
      <c r="J30" s="53"/>
      <c r="K30" s="53"/>
      <c r="L30" s="53"/>
      <c r="M30" s="53"/>
      <c r="N30" s="53"/>
    </row>
    <row r="31" spans="1:14" x14ac:dyDescent="0.2">
      <c r="A31" s="412"/>
      <c r="B31" s="412"/>
      <c r="C31" s="53"/>
      <c r="D31" s="53"/>
      <c r="E31" s="53"/>
      <c r="F31" s="53"/>
      <c r="G31" s="53"/>
      <c r="H31" s="53"/>
      <c r="I31" s="53"/>
      <c r="J31" s="53"/>
      <c r="K31" s="53"/>
      <c r="L31" s="53"/>
      <c r="M31" s="53"/>
      <c r="N31" s="53"/>
    </row>
    <row r="32" spans="1:14" x14ac:dyDescent="0.2">
      <c r="A32" s="412"/>
      <c r="B32" s="412"/>
      <c r="C32" s="53"/>
      <c r="D32" s="53"/>
      <c r="E32" s="53"/>
      <c r="F32" s="53"/>
      <c r="G32" s="53"/>
      <c r="H32" s="53"/>
      <c r="I32" s="53"/>
      <c r="J32" s="53"/>
      <c r="K32" s="53"/>
      <c r="L32" s="53"/>
      <c r="M32" s="53"/>
      <c r="N32" s="53"/>
    </row>
    <row r="33" spans="1:14" x14ac:dyDescent="0.2">
      <c r="A33" s="412"/>
      <c r="B33" s="412"/>
      <c r="C33" s="53"/>
      <c r="D33" s="53"/>
      <c r="E33" s="53"/>
      <c r="F33" s="53"/>
      <c r="G33" s="53"/>
      <c r="H33" s="53"/>
      <c r="I33" s="53"/>
      <c r="J33" s="53"/>
      <c r="K33" s="53"/>
      <c r="L33" s="53"/>
      <c r="M33" s="53"/>
      <c r="N33" s="53"/>
    </row>
    <row r="34" spans="1:14" x14ac:dyDescent="0.2">
      <c r="A34" s="412"/>
      <c r="B34" s="412"/>
      <c r="C34" s="53"/>
      <c r="D34" s="53"/>
      <c r="E34" s="53"/>
      <c r="F34" s="53"/>
      <c r="G34" s="53"/>
      <c r="H34" s="53"/>
      <c r="I34" s="53"/>
      <c r="J34" s="53"/>
      <c r="K34" s="53"/>
      <c r="L34" s="53"/>
      <c r="M34" s="53"/>
      <c r="N34" s="53"/>
    </row>
    <row r="35" spans="1:14" x14ac:dyDescent="0.2">
      <c r="A35" s="412"/>
      <c r="B35" s="412"/>
      <c r="C35" s="53"/>
      <c r="D35" s="53"/>
      <c r="E35" s="53"/>
      <c r="F35" s="53"/>
      <c r="G35" s="53"/>
      <c r="H35" s="53"/>
      <c r="I35" s="53"/>
      <c r="J35" s="53"/>
      <c r="K35" s="53"/>
      <c r="L35" s="53"/>
      <c r="M35" s="53"/>
      <c r="N35" s="53"/>
    </row>
    <row r="36" spans="1:14" x14ac:dyDescent="0.2">
      <c r="A36" s="412"/>
      <c r="B36" s="412"/>
      <c r="C36" s="53"/>
      <c r="D36" s="53"/>
      <c r="E36" s="53"/>
      <c r="F36" s="53"/>
      <c r="G36" s="53"/>
      <c r="H36" s="53"/>
      <c r="I36" s="53"/>
      <c r="J36" s="53"/>
      <c r="K36" s="53"/>
      <c r="L36" s="53"/>
      <c r="M36" s="53"/>
      <c r="N36" s="53"/>
    </row>
    <row r="37" spans="1:14" x14ac:dyDescent="0.2">
      <c r="A37" s="412"/>
      <c r="B37" s="412"/>
      <c r="C37" s="53"/>
      <c r="D37" s="53"/>
      <c r="E37" s="53"/>
      <c r="F37" s="53"/>
      <c r="G37" s="53"/>
      <c r="H37" s="53"/>
      <c r="I37" s="53"/>
      <c r="J37" s="53"/>
      <c r="K37" s="53"/>
      <c r="L37" s="53"/>
      <c r="M37" s="53"/>
      <c r="N37" s="53"/>
    </row>
    <row r="38" spans="1:14" x14ac:dyDescent="0.2">
      <c r="A38" s="412"/>
      <c r="B38" s="412"/>
      <c r="C38" s="53"/>
      <c r="D38" s="53"/>
      <c r="E38" s="53"/>
      <c r="F38" s="53"/>
      <c r="G38" s="53"/>
      <c r="H38" s="53"/>
      <c r="I38" s="53"/>
      <c r="J38" s="53"/>
      <c r="K38" s="53"/>
      <c r="L38" s="53"/>
      <c r="M38" s="53"/>
      <c r="N38" s="53"/>
    </row>
    <row r="39" spans="1:14" x14ac:dyDescent="0.2">
      <c r="A39" s="412"/>
      <c r="B39" s="412"/>
      <c r="C39" s="53"/>
      <c r="D39" s="53"/>
      <c r="E39" s="53"/>
      <c r="F39" s="53"/>
      <c r="G39" s="53"/>
      <c r="H39" s="53"/>
      <c r="I39" s="53"/>
      <c r="J39" s="53"/>
      <c r="K39" s="53"/>
      <c r="L39" s="53"/>
      <c r="M39" s="53"/>
      <c r="N39" s="53"/>
    </row>
    <row r="40" spans="1:14" x14ac:dyDescent="0.2">
      <c r="A40" s="412"/>
      <c r="B40" s="412"/>
      <c r="C40" s="53"/>
      <c r="D40" s="53"/>
      <c r="E40" s="53"/>
      <c r="F40" s="53"/>
      <c r="G40" s="53"/>
      <c r="H40" s="53"/>
      <c r="I40" s="53"/>
      <c r="J40" s="53"/>
      <c r="K40" s="53"/>
      <c r="L40" s="53"/>
      <c r="M40" s="53"/>
      <c r="N40" s="53"/>
    </row>
    <row r="41" spans="1:14" x14ac:dyDescent="0.2">
      <c r="A41" s="412"/>
      <c r="B41" s="412"/>
      <c r="C41" s="53"/>
      <c r="D41" s="53"/>
      <c r="E41" s="53"/>
      <c r="F41" s="53"/>
      <c r="G41" s="53"/>
      <c r="H41" s="53"/>
      <c r="I41" s="53"/>
      <c r="J41" s="53"/>
      <c r="K41" s="53"/>
      <c r="L41" s="53"/>
      <c r="M41" s="53"/>
      <c r="N41" s="53"/>
    </row>
    <row r="42" spans="1:14" x14ac:dyDescent="0.2">
      <c r="A42" s="412"/>
      <c r="B42" s="412"/>
      <c r="C42" s="53"/>
      <c r="D42" s="53"/>
      <c r="E42" s="53"/>
      <c r="F42" s="53"/>
      <c r="G42" s="53"/>
      <c r="H42" s="53"/>
      <c r="I42" s="53"/>
      <c r="J42" s="53"/>
      <c r="K42" s="53"/>
      <c r="L42" s="53"/>
      <c r="M42" s="53"/>
      <c r="N42" s="53"/>
    </row>
    <row r="43" spans="1:14" x14ac:dyDescent="0.2">
      <c r="A43" s="412"/>
      <c r="B43" s="412"/>
      <c r="C43" s="53"/>
      <c r="D43" s="53"/>
      <c r="E43" s="53"/>
      <c r="F43" s="53"/>
      <c r="G43" s="53"/>
      <c r="H43" s="53"/>
      <c r="I43" s="53"/>
      <c r="J43" s="53"/>
      <c r="K43" s="53"/>
      <c r="L43" s="53"/>
      <c r="M43" s="53"/>
      <c r="N43" s="53"/>
    </row>
    <row r="44" spans="1:14" x14ac:dyDescent="0.2">
      <c r="A44" s="412"/>
      <c r="B44" s="412"/>
      <c r="C44" s="53"/>
      <c r="D44" s="53"/>
      <c r="E44" s="53"/>
      <c r="F44" s="53"/>
      <c r="G44" s="53"/>
      <c r="H44" s="53"/>
      <c r="I44" s="53"/>
      <c r="J44" s="53"/>
      <c r="K44" s="53"/>
      <c r="L44" s="53"/>
      <c r="M44" s="53"/>
      <c r="N44" s="53"/>
    </row>
    <row r="45" spans="1:14" x14ac:dyDescent="0.2">
      <c r="A45" s="412"/>
      <c r="B45" s="412"/>
      <c r="C45" s="53"/>
      <c r="D45" s="53"/>
      <c r="E45" s="53"/>
      <c r="F45" s="53"/>
      <c r="G45" s="53"/>
      <c r="H45" s="53"/>
      <c r="I45" s="53"/>
      <c r="J45" s="53"/>
      <c r="K45" s="53"/>
      <c r="L45" s="53"/>
      <c r="M45" s="53"/>
      <c r="N45" s="53"/>
    </row>
    <row r="46" spans="1:14" x14ac:dyDescent="0.2">
      <c r="A46" s="412"/>
      <c r="B46" s="412"/>
      <c r="C46" s="53"/>
      <c r="D46" s="53"/>
      <c r="E46" s="53"/>
      <c r="F46" s="53"/>
      <c r="G46" s="53"/>
      <c r="H46" s="53"/>
      <c r="I46" s="53"/>
      <c r="J46" s="53"/>
      <c r="K46" s="53"/>
      <c r="L46" s="53"/>
      <c r="M46" s="53"/>
      <c r="N46" s="53"/>
    </row>
    <row r="47" spans="1:14" x14ac:dyDescent="0.2">
      <c r="A47" s="412"/>
      <c r="B47" s="412"/>
      <c r="C47" s="53"/>
      <c r="D47" s="53"/>
      <c r="E47" s="53"/>
      <c r="F47" s="53"/>
      <c r="G47" s="53"/>
      <c r="H47" s="53"/>
      <c r="I47" s="53"/>
      <c r="J47" s="53"/>
      <c r="K47" s="53"/>
      <c r="L47" s="53"/>
      <c r="M47" s="53"/>
      <c r="N47" s="53"/>
    </row>
    <row r="48" spans="1:14" x14ac:dyDescent="0.2">
      <c r="A48" s="412"/>
      <c r="B48" s="412"/>
      <c r="C48" s="53"/>
      <c r="D48" s="53"/>
      <c r="E48" s="53"/>
      <c r="F48" s="53"/>
      <c r="G48" s="53"/>
      <c r="H48" s="53"/>
      <c r="I48" s="53"/>
      <c r="J48" s="53"/>
      <c r="K48" s="53"/>
      <c r="L48" s="53"/>
      <c r="M48" s="53"/>
      <c r="N48" s="66" t="s">
        <v>334</v>
      </c>
    </row>
    <row r="49" spans="1:14" x14ac:dyDescent="0.2">
      <c r="A49" s="412"/>
      <c r="B49" s="412"/>
      <c r="C49" s="53"/>
      <c r="D49" s="53"/>
      <c r="E49" s="53"/>
      <c r="F49" s="53"/>
      <c r="G49" s="53"/>
      <c r="H49" s="53"/>
      <c r="I49" s="53"/>
      <c r="J49" s="53"/>
      <c r="K49" s="53"/>
      <c r="L49" s="53"/>
      <c r="M49" s="53"/>
      <c r="N49" s="53"/>
    </row>
  </sheetData>
  <hyperlinks>
    <hyperlink ref="N2" location="INHALT!A1" display="INHALT!A1" xr:uid="{C6A028B2-1E0C-4A49-BCCA-841549B76CF7}"/>
  </hyperlinks>
  <printOptions horizontalCentered="1"/>
  <pageMargins left="0.59055118110236227" right="0.59055118110236227" top="0.78740157480314965" bottom="0.78740157480314965" header="0.31496062992125984" footer="0.31496062992125984"/>
  <pageSetup paperSize="9" scale="78" firstPageNumber="60" orientation="portrait" useFirstPageNumber="1" r:id="rId1"/>
  <headerFooter>
    <oddFooter>&amp;CSeite &amp;P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J52"/>
  <sheetViews>
    <sheetView zoomScaleNormal="100" zoomScaleSheetLayoutView="100" workbookViewId="0">
      <pane ySplit="5" topLeftCell="A6" activePane="bottomLeft" state="frozen"/>
      <selection activeCell="A80" sqref="A80:XFD80"/>
      <selection pane="bottomLeft" activeCell="G13" sqref="G13"/>
    </sheetView>
  </sheetViews>
  <sheetFormatPr baseColWidth="10" defaultColWidth="11.42578125" defaultRowHeight="12.75" x14ac:dyDescent="0.2"/>
  <cols>
    <col min="1" max="1" width="5.7109375" style="17" customWidth="1"/>
    <col min="2" max="2" width="25.5703125" style="17" customWidth="1"/>
    <col min="3" max="3" width="11.140625" style="17" bestFit="1" customWidth="1"/>
    <col min="4" max="4" width="8.42578125" style="17" customWidth="1"/>
    <col min="5" max="5" width="10" style="17" customWidth="1"/>
    <col min="6" max="6" width="11.5703125" style="17" customWidth="1"/>
    <col min="7" max="7" width="10.85546875" style="17" bestFit="1" customWidth="1"/>
    <col min="8" max="8" width="8.85546875" style="17" customWidth="1"/>
    <col min="9" max="9" width="8.140625" style="17" customWidth="1"/>
    <col min="10" max="16384" width="11.42578125" style="17"/>
  </cols>
  <sheetData>
    <row r="1" spans="1:10" x14ac:dyDescent="0.2">
      <c r="A1" s="1031">
        <v>44742</v>
      </c>
      <c r="B1" s="55"/>
      <c r="C1" s="55"/>
      <c r="D1" s="55"/>
      <c r="E1" s="55"/>
      <c r="F1" s="55"/>
      <c r="G1" s="55"/>
      <c r="H1" s="55"/>
      <c r="I1" s="1045" t="s">
        <v>476</v>
      </c>
    </row>
    <row r="2" spans="1:10" ht="30.6" customHeight="1" x14ac:dyDescent="0.2">
      <c r="A2" s="1190" t="s">
        <v>497</v>
      </c>
      <c r="B2" s="1190"/>
      <c r="C2" s="1190"/>
      <c r="D2" s="1190"/>
      <c r="E2" s="1190"/>
      <c r="F2" s="1190"/>
      <c r="G2" s="1190"/>
      <c r="H2" s="1190"/>
      <c r="I2" s="1190"/>
    </row>
    <row r="3" spans="1:10" ht="15.75" x14ac:dyDescent="0.2">
      <c r="A3" s="174"/>
      <c r="B3" s="413"/>
      <c r="C3" s="55"/>
      <c r="D3" s="55"/>
      <c r="E3" s="55"/>
      <c r="F3" s="55"/>
      <c r="G3" s="55"/>
      <c r="H3" s="55"/>
      <c r="I3" s="66" t="s">
        <v>473</v>
      </c>
    </row>
    <row r="4" spans="1:10" s="26" customFormat="1" ht="33.6" customHeight="1" x14ac:dyDescent="0.2">
      <c r="A4" s="170" t="s">
        <v>202</v>
      </c>
      <c r="B4" s="168" t="s">
        <v>172</v>
      </c>
      <c r="C4" s="800" t="s">
        <v>16</v>
      </c>
      <c r="D4" s="800" t="s">
        <v>94</v>
      </c>
      <c r="E4" s="800" t="s">
        <v>95</v>
      </c>
      <c r="F4" s="800" t="s">
        <v>17</v>
      </c>
      <c r="G4" s="800" t="s">
        <v>18</v>
      </c>
      <c r="H4" s="800" t="s">
        <v>393</v>
      </c>
      <c r="I4" s="801" t="s">
        <v>394</v>
      </c>
      <c r="J4" s="574"/>
    </row>
    <row r="5" spans="1:10" s="26" customFormat="1" ht="12" x14ac:dyDescent="0.2">
      <c r="A5" s="575"/>
      <c r="B5" s="576"/>
      <c r="C5" s="577" t="s">
        <v>223</v>
      </c>
      <c r="D5" s="577" t="s">
        <v>223</v>
      </c>
      <c r="E5" s="577" t="s">
        <v>223</v>
      </c>
      <c r="F5" s="577" t="s">
        <v>223</v>
      </c>
      <c r="G5" s="577" t="s">
        <v>223</v>
      </c>
      <c r="H5" s="577" t="s">
        <v>223</v>
      </c>
      <c r="I5" s="578" t="s">
        <v>223</v>
      </c>
      <c r="J5" s="574"/>
    </row>
    <row r="6" spans="1:10" s="26" customFormat="1" ht="13.9" customHeight="1" x14ac:dyDescent="0.2">
      <c r="A6" s="227"/>
      <c r="B6" s="227"/>
      <c r="C6" s="554"/>
      <c r="D6" s="554"/>
      <c r="E6" s="554"/>
      <c r="F6" s="554"/>
      <c r="G6" s="554"/>
      <c r="H6" s="554"/>
      <c r="I6" s="554"/>
    </row>
    <row r="7" spans="1:10" s="39" customFormat="1" ht="13.9" customHeight="1" x14ac:dyDescent="0.2">
      <c r="A7" s="85">
        <v>1</v>
      </c>
      <c r="B7" s="86" t="s">
        <v>2</v>
      </c>
      <c r="C7" s="130">
        <v>7445</v>
      </c>
      <c r="D7" s="130">
        <v>4235</v>
      </c>
      <c r="E7" s="69">
        <v>3205</v>
      </c>
      <c r="F7" s="130">
        <v>5495</v>
      </c>
      <c r="G7" s="69">
        <v>1950</v>
      </c>
      <c r="H7" s="130">
        <v>760</v>
      </c>
      <c r="I7" s="69">
        <v>1070</v>
      </c>
    </row>
    <row r="8" spans="1:10" s="39" customFormat="1" ht="13.9" customHeight="1" x14ac:dyDescent="0.2">
      <c r="A8" s="85">
        <v>2</v>
      </c>
      <c r="B8" s="86" t="s">
        <v>6</v>
      </c>
      <c r="C8" s="130">
        <v>7740</v>
      </c>
      <c r="D8" s="130">
        <v>4710</v>
      </c>
      <c r="E8" s="69">
        <v>3030</v>
      </c>
      <c r="F8" s="130">
        <v>4640</v>
      </c>
      <c r="G8" s="69">
        <v>3100</v>
      </c>
      <c r="H8" s="130">
        <v>935</v>
      </c>
      <c r="I8" s="69">
        <v>1330</v>
      </c>
    </row>
    <row r="9" spans="1:10" s="39" customFormat="1" ht="13.9" customHeight="1" x14ac:dyDescent="0.2">
      <c r="A9" s="85">
        <v>3</v>
      </c>
      <c r="B9" s="86" t="s">
        <v>10</v>
      </c>
      <c r="C9" s="130">
        <v>9610</v>
      </c>
      <c r="D9" s="130">
        <v>5805</v>
      </c>
      <c r="E9" s="69">
        <v>3805</v>
      </c>
      <c r="F9" s="130">
        <v>6340</v>
      </c>
      <c r="G9" s="69">
        <v>3270</v>
      </c>
      <c r="H9" s="130">
        <v>1095</v>
      </c>
      <c r="I9" s="69">
        <v>1585</v>
      </c>
    </row>
    <row r="10" spans="1:10" s="39" customFormat="1" ht="13.9" customHeight="1" x14ac:dyDescent="0.2">
      <c r="A10" s="85">
        <v>4</v>
      </c>
      <c r="B10" s="86" t="s">
        <v>3</v>
      </c>
      <c r="C10" s="130">
        <v>8225</v>
      </c>
      <c r="D10" s="130">
        <v>4685</v>
      </c>
      <c r="E10" s="69">
        <v>3540</v>
      </c>
      <c r="F10" s="130">
        <v>6355</v>
      </c>
      <c r="G10" s="69">
        <v>1870</v>
      </c>
      <c r="H10" s="130">
        <v>810</v>
      </c>
      <c r="I10" s="69">
        <v>1465</v>
      </c>
    </row>
    <row r="11" spans="1:10" s="39" customFormat="1" ht="13.9" customHeight="1" x14ac:dyDescent="0.2">
      <c r="A11" s="85">
        <v>5</v>
      </c>
      <c r="B11" s="86" t="s">
        <v>7</v>
      </c>
      <c r="C11" s="130">
        <v>4645</v>
      </c>
      <c r="D11" s="130">
        <v>2585</v>
      </c>
      <c r="E11" s="69">
        <v>2060</v>
      </c>
      <c r="F11" s="130">
        <v>4015</v>
      </c>
      <c r="G11" s="69">
        <v>625</v>
      </c>
      <c r="H11" s="130">
        <v>415</v>
      </c>
      <c r="I11" s="69">
        <v>990</v>
      </c>
    </row>
    <row r="12" spans="1:10" s="39" customFormat="1" ht="13.9" customHeight="1" x14ac:dyDescent="0.2">
      <c r="A12" s="85">
        <v>6</v>
      </c>
      <c r="B12" s="86" t="s">
        <v>11</v>
      </c>
      <c r="C12" s="130">
        <v>3150</v>
      </c>
      <c r="D12" s="130">
        <v>1715</v>
      </c>
      <c r="E12" s="69">
        <v>1430</v>
      </c>
      <c r="F12" s="130">
        <v>2885</v>
      </c>
      <c r="G12" s="69">
        <v>260</v>
      </c>
      <c r="H12" s="130">
        <v>345</v>
      </c>
      <c r="I12" s="69">
        <v>640</v>
      </c>
    </row>
    <row r="13" spans="1:10" s="39" customFormat="1" ht="13.9" customHeight="1" x14ac:dyDescent="0.2">
      <c r="A13" s="85">
        <v>7</v>
      </c>
      <c r="B13" s="86" t="s">
        <v>4</v>
      </c>
      <c r="C13" s="130">
        <v>2280</v>
      </c>
      <c r="D13" s="130">
        <v>1300</v>
      </c>
      <c r="E13" s="69">
        <v>975</v>
      </c>
      <c r="F13" s="130">
        <v>1985</v>
      </c>
      <c r="G13" s="69">
        <v>295</v>
      </c>
      <c r="H13" s="130">
        <v>215</v>
      </c>
      <c r="I13" s="69">
        <v>375</v>
      </c>
    </row>
    <row r="14" spans="1:10" s="39" customFormat="1" ht="13.9" customHeight="1" x14ac:dyDescent="0.2">
      <c r="A14" s="85">
        <v>8</v>
      </c>
      <c r="B14" s="86" t="s">
        <v>5</v>
      </c>
      <c r="C14" s="130">
        <v>2470</v>
      </c>
      <c r="D14" s="130">
        <v>1460</v>
      </c>
      <c r="E14" s="69">
        <v>1010</v>
      </c>
      <c r="F14" s="130">
        <v>1935</v>
      </c>
      <c r="G14" s="69">
        <v>535</v>
      </c>
      <c r="H14" s="130">
        <v>255</v>
      </c>
      <c r="I14" s="69">
        <v>420</v>
      </c>
    </row>
    <row r="15" spans="1:10" s="39" customFormat="1" ht="13.9" customHeight="1" x14ac:dyDescent="0.2">
      <c r="A15" s="85">
        <v>9</v>
      </c>
      <c r="B15" s="86" t="s">
        <v>8</v>
      </c>
      <c r="C15" s="130">
        <v>2515</v>
      </c>
      <c r="D15" s="130">
        <v>1460</v>
      </c>
      <c r="E15" s="69">
        <v>1055</v>
      </c>
      <c r="F15" s="130">
        <v>1990</v>
      </c>
      <c r="G15" s="69">
        <v>525</v>
      </c>
      <c r="H15" s="130">
        <v>300</v>
      </c>
      <c r="I15" s="69">
        <v>505</v>
      </c>
    </row>
    <row r="16" spans="1:10" s="39" customFormat="1" ht="13.9" customHeight="1" x14ac:dyDescent="0.2">
      <c r="A16" s="85">
        <v>10</v>
      </c>
      <c r="B16" s="86" t="s">
        <v>9</v>
      </c>
      <c r="C16" s="130">
        <v>4075</v>
      </c>
      <c r="D16" s="130">
        <v>2270</v>
      </c>
      <c r="E16" s="69">
        <v>1805</v>
      </c>
      <c r="F16" s="130">
        <v>3720</v>
      </c>
      <c r="G16" s="69">
        <v>355</v>
      </c>
      <c r="H16" s="130">
        <v>355</v>
      </c>
      <c r="I16" s="69">
        <v>905</v>
      </c>
    </row>
    <row r="17" spans="1:10" s="39" customFormat="1" ht="13.9" customHeight="1" x14ac:dyDescent="0.2">
      <c r="A17" s="85">
        <v>11</v>
      </c>
      <c r="B17" s="86" t="s">
        <v>93</v>
      </c>
      <c r="C17" s="130">
        <v>5295</v>
      </c>
      <c r="D17" s="130">
        <v>3020</v>
      </c>
      <c r="E17" s="69">
        <v>2280</v>
      </c>
      <c r="F17" s="130">
        <v>4140</v>
      </c>
      <c r="G17" s="69">
        <v>1160</v>
      </c>
      <c r="H17" s="130">
        <v>460</v>
      </c>
      <c r="I17" s="69">
        <v>775</v>
      </c>
    </row>
    <row r="18" spans="1:10" s="39" customFormat="1" ht="13.9" customHeight="1" x14ac:dyDescent="0.2">
      <c r="A18" s="85">
        <v>12</v>
      </c>
      <c r="B18" s="86" t="s">
        <v>165</v>
      </c>
      <c r="C18" s="130">
        <v>6475</v>
      </c>
      <c r="D18" s="130">
        <v>3625</v>
      </c>
      <c r="E18" s="69">
        <v>2845</v>
      </c>
      <c r="F18" s="130">
        <v>5085</v>
      </c>
      <c r="G18" s="69">
        <v>1390</v>
      </c>
      <c r="H18" s="130">
        <v>555</v>
      </c>
      <c r="I18" s="69">
        <v>1170</v>
      </c>
      <c r="J18" s="739"/>
    </row>
    <row r="19" spans="1:10" s="39" customFormat="1" ht="13.9" customHeight="1" x14ac:dyDescent="0.2">
      <c r="A19" s="231"/>
      <c r="B19" s="86" t="s">
        <v>402</v>
      </c>
      <c r="C19" s="130">
        <v>170</v>
      </c>
      <c r="D19" s="130">
        <v>105</v>
      </c>
      <c r="E19" s="69">
        <v>65</v>
      </c>
      <c r="F19" s="130">
        <v>110</v>
      </c>
      <c r="G19" s="69">
        <v>60</v>
      </c>
      <c r="H19" s="428">
        <v>15</v>
      </c>
      <c r="I19" s="69">
        <v>25</v>
      </c>
      <c r="J19" s="741"/>
    </row>
    <row r="20" spans="1:10" s="39" customFormat="1" ht="13.9" customHeight="1" x14ac:dyDescent="0.2">
      <c r="A20" s="231"/>
      <c r="B20" s="86"/>
      <c r="C20" s="862"/>
      <c r="D20" s="862"/>
      <c r="E20" s="862"/>
      <c r="F20" s="862"/>
      <c r="G20" s="862"/>
      <c r="H20" s="862"/>
      <c r="I20" s="862"/>
      <c r="J20" s="741"/>
    </row>
    <row r="21" spans="1:10" s="40" customFormat="1" ht="13.9" customHeight="1" x14ac:dyDescent="0.25">
      <c r="A21" s="231"/>
      <c r="B21" s="231" t="s">
        <v>20</v>
      </c>
      <c r="C21" s="839">
        <v>64085</v>
      </c>
      <c r="D21" s="131">
        <v>36980</v>
      </c>
      <c r="E21" s="71">
        <v>27105</v>
      </c>
      <c r="F21" s="131">
        <v>48695</v>
      </c>
      <c r="G21" s="71">
        <v>15390</v>
      </c>
      <c r="H21" s="131">
        <v>6515</v>
      </c>
      <c r="I21" s="71">
        <v>11255</v>
      </c>
      <c r="J21" s="740"/>
    </row>
    <row r="22" spans="1:10" ht="13.9" customHeight="1" x14ac:dyDescent="0.2">
      <c r="A22" s="72"/>
      <c r="B22" s="72"/>
      <c r="C22" s="240"/>
      <c r="D22" s="738"/>
      <c r="E22" s="738"/>
      <c r="F22" s="738"/>
      <c r="G22" s="738"/>
      <c r="H22" s="738"/>
      <c r="I22" s="738"/>
    </row>
    <row r="23" spans="1:10" ht="13.9" customHeight="1" x14ac:dyDescent="0.2">
      <c r="A23" s="55"/>
      <c r="B23" s="55"/>
      <c r="C23" s="64"/>
      <c r="D23" s="55"/>
      <c r="E23" s="55"/>
      <c r="F23" s="55"/>
      <c r="G23" s="55"/>
      <c r="H23" s="55"/>
      <c r="I23" s="55"/>
    </row>
    <row r="24" spans="1:10" ht="13.9" customHeight="1" x14ac:dyDescent="0.2">
      <c r="A24" s="424" t="s">
        <v>303</v>
      </c>
      <c r="B24" s="413"/>
      <c r="C24" s="55"/>
      <c r="D24" s="55"/>
      <c r="E24" s="55"/>
      <c r="F24" s="55"/>
      <c r="G24" s="55"/>
      <c r="H24" s="55"/>
      <c r="I24" s="66" t="s">
        <v>233</v>
      </c>
    </row>
    <row r="25" spans="1:10" ht="13.9" customHeight="1" x14ac:dyDescent="0.2">
      <c r="A25" s="1040" t="str">
        <f>CONCATENATE("Sozialversicherungspflichtig Beschäftigte am ",DAY(A1),".",TEXT(MONTH(A1),"00"),".",YEAR(A1))</f>
        <v>Sozialversicherungspflichtig Beschäftigte am 30.06.2022</v>
      </c>
      <c r="B25" s="55"/>
      <c r="C25" s="55"/>
      <c r="D25" s="55"/>
      <c r="E25" s="55"/>
      <c r="F25" s="55"/>
      <c r="G25" s="55"/>
      <c r="H25" s="55"/>
      <c r="I25" s="55"/>
    </row>
    <row r="26" spans="1:10" ht="13.9" customHeight="1" x14ac:dyDescent="0.2">
      <c r="A26" s="55"/>
      <c r="B26" s="55"/>
      <c r="C26" s="55"/>
      <c r="D26" s="55"/>
      <c r="E26" s="55"/>
      <c r="F26" s="55"/>
      <c r="G26" s="55"/>
      <c r="H26" s="55"/>
      <c r="I26" s="55"/>
    </row>
    <row r="27" spans="1:10" x14ac:dyDescent="0.2">
      <c r="A27" s="53"/>
      <c r="B27" s="53"/>
      <c r="C27" s="53"/>
      <c r="D27" s="53"/>
      <c r="E27" s="53"/>
      <c r="F27" s="53"/>
      <c r="G27" s="53"/>
      <c r="H27" s="53"/>
      <c r="I27" s="53"/>
    </row>
    <row r="28" spans="1:10" x14ac:dyDescent="0.2">
      <c r="A28" s="53"/>
      <c r="B28" s="53"/>
      <c r="C28" s="53"/>
      <c r="D28" s="53"/>
      <c r="E28" s="53"/>
      <c r="F28" s="53"/>
      <c r="G28" s="53"/>
      <c r="H28" s="53"/>
      <c r="I28" s="53"/>
    </row>
    <row r="29" spans="1:10" x14ac:dyDescent="0.2">
      <c r="A29" s="53"/>
      <c r="B29" s="53"/>
      <c r="C29" s="53"/>
      <c r="D29" s="53"/>
      <c r="E29" s="53"/>
      <c r="F29" s="53"/>
      <c r="G29" s="53"/>
      <c r="H29" s="53"/>
      <c r="I29" s="53"/>
    </row>
    <row r="30" spans="1:10" x14ac:dyDescent="0.2">
      <c r="A30" s="53"/>
      <c r="B30" s="53"/>
      <c r="C30" s="53"/>
      <c r="D30" s="53"/>
      <c r="E30" s="53"/>
      <c r="F30" s="53"/>
      <c r="G30" s="53"/>
      <c r="H30" s="53"/>
      <c r="I30" s="53"/>
    </row>
    <row r="31" spans="1:10" x14ac:dyDescent="0.2">
      <c r="A31" s="53"/>
      <c r="B31" s="53"/>
      <c r="C31" s="53"/>
      <c r="D31" s="53"/>
      <c r="E31" s="53"/>
      <c r="F31" s="53"/>
      <c r="G31" s="53"/>
      <c r="H31" s="53"/>
      <c r="I31" s="53"/>
    </row>
    <row r="32" spans="1:10" x14ac:dyDescent="0.2">
      <c r="A32" s="53"/>
      <c r="B32" s="53"/>
      <c r="C32" s="53"/>
      <c r="D32" s="53"/>
      <c r="E32" s="53"/>
      <c r="F32" s="53"/>
      <c r="G32" s="53"/>
      <c r="H32" s="53"/>
      <c r="I32" s="53"/>
    </row>
    <row r="33" spans="1:9" x14ac:dyDescent="0.2">
      <c r="A33" s="53"/>
      <c r="B33" s="53"/>
      <c r="C33" s="53"/>
      <c r="D33" s="53"/>
      <c r="E33" s="53"/>
      <c r="F33" s="53"/>
      <c r="G33" s="53"/>
      <c r="H33" s="53"/>
      <c r="I33" s="53"/>
    </row>
    <row r="34" spans="1:9" x14ac:dyDescent="0.2">
      <c r="A34" s="53"/>
      <c r="B34" s="53"/>
      <c r="C34" s="53"/>
      <c r="D34" s="53"/>
      <c r="E34" s="53"/>
      <c r="F34" s="53"/>
      <c r="G34" s="53"/>
      <c r="H34" s="53"/>
      <c r="I34" s="53"/>
    </row>
    <row r="35" spans="1:9" x14ac:dyDescent="0.2">
      <c r="A35" s="53"/>
      <c r="B35" s="53"/>
      <c r="C35" s="53"/>
      <c r="D35" s="53"/>
      <c r="E35" s="53"/>
      <c r="F35" s="53"/>
      <c r="G35" s="53"/>
      <c r="H35" s="53"/>
      <c r="I35" s="53"/>
    </row>
    <row r="36" spans="1:9" x14ac:dyDescent="0.2">
      <c r="A36" s="53"/>
      <c r="B36" s="53"/>
      <c r="C36" s="53"/>
      <c r="D36" s="53"/>
      <c r="E36" s="53"/>
      <c r="F36" s="53"/>
      <c r="G36" s="53"/>
      <c r="H36" s="53"/>
      <c r="I36" s="53"/>
    </row>
    <row r="37" spans="1:9" x14ac:dyDescent="0.2">
      <c r="A37" s="53"/>
      <c r="B37" s="53"/>
      <c r="C37" s="53"/>
      <c r="D37" s="53"/>
      <c r="E37" s="53"/>
      <c r="F37" s="53"/>
      <c r="G37" s="53"/>
      <c r="H37" s="53"/>
      <c r="I37" s="53"/>
    </row>
    <row r="38" spans="1:9" x14ac:dyDescent="0.2">
      <c r="A38" s="53"/>
      <c r="B38" s="53"/>
      <c r="C38" s="53"/>
      <c r="D38" s="53"/>
      <c r="E38" s="53"/>
      <c r="F38" s="53"/>
      <c r="G38" s="53"/>
      <c r="H38" s="53"/>
      <c r="I38" s="53"/>
    </row>
    <row r="39" spans="1:9" x14ac:dyDescent="0.2">
      <c r="A39" s="53"/>
      <c r="B39" s="53"/>
      <c r="C39" s="53"/>
      <c r="D39" s="53"/>
      <c r="E39" s="53"/>
      <c r="F39" s="53"/>
      <c r="G39" s="53"/>
      <c r="H39" s="53"/>
      <c r="I39" s="53"/>
    </row>
    <row r="40" spans="1:9" x14ac:dyDescent="0.2">
      <c r="A40" s="53"/>
      <c r="B40" s="53"/>
      <c r="C40" s="53"/>
      <c r="D40" s="53"/>
      <c r="E40" s="53"/>
      <c r="F40" s="53"/>
      <c r="G40" s="53"/>
      <c r="H40" s="53"/>
      <c r="I40" s="53"/>
    </row>
    <row r="41" spans="1:9" x14ac:dyDescent="0.2">
      <c r="A41" s="53"/>
      <c r="B41" s="53"/>
      <c r="C41" s="53"/>
      <c r="D41" s="53"/>
      <c r="E41" s="53"/>
      <c r="F41" s="53"/>
      <c r="G41" s="53"/>
      <c r="H41" s="53"/>
      <c r="I41" s="53"/>
    </row>
    <row r="42" spans="1:9" x14ac:dyDescent="0.2">
      <c r="A42" s="53"/>
      <c r="B42" s="53"/>
      <c r="C42" s="53"/>
      <c r="D42" s="53"/>
      <c r="E42" s="53"/>
      <c r="F42" s="53"/>
      <c r="G42" s="53"/>
      <c r="H42" s="53"/>
      <c r="I42" s="53"/>
    </row>
    <row r="43" spans="1:9" x14ac:dyDescent="0.2">
      <c r="A43" s="53"/>
      <c r="B43" s="53"/>
      <c r="C43" s="53"/>
      <c r="D43" s="53"/>
      <c r="E43" s="53"/>
      <c r="F43" s="53"/>
      <c r="G43" s="53"/>
      <c r="H43" s="53"/>
      <c r="I43" s="53"/>
    </row>
    <row r="44" spans="1:9" x14ac:dyDescent="0.2">
      <c r="A44" s="53"/>
      <c r="B44" s="53"/>
      <c r="C44" s="53"/>
      <c r="D44" s="53"/>
      <c r="E44" s="53"/>
      <c r="F44" s="53"/>
      <c r="G44" s="53"/>
      <c r="H44" s="53"/>
      <c r="I44" s="53"/>
    </row>
    <row r="45" spans="1:9" x14ac:dyDescent="0.2">
      <c r="A45" s="53"/>
      <c r="B45" s="53"/>
      <c r="C45" s="53"/>
      <c r="D45" s="53"/>
      <c r="E45" s="53"/>
      <c r="F45" s="53"/>
      <c r="G45" s="53"/>
      <c r="H45" s="53"/>
      <c r="I45" s="53"/>
    </row>
    <row r="46" spans="1:9" x14ac:dyDescent="0.2">
      <c r="A46" s="53"/>
      <c r="B46" s="53"/>
      <c r="C46" s="53"/>
      <c r="D46" s="53"/>
      <c r="E46" s="53"/>
      <c r="F46" s="53"/>
      <c r="G46" s="53"/>
      <c r="H46" s="53"/>
      <c r="I46" s="53"/>
    </row>
    <row r="47" spans="1:9" x14ac:dyDescent="0.2">
      <c r="A47" s="53"/>
      <c r="B47" s="53"/>
      <c r="C47" s="53"/>
      <c r="D47" s="53"/>
      <c r="E47" s="53"/>
      <c r="F47" s="53"/>
      <c r="G47" s="53"/>
      <c r="H47" s="53"/>
      <c r="I47" s="53"/>
    </row>
    <row r="48" spans="1:9" x14ac:dyDescent="0.2">
      <c r="A48" s="53"/>
      <c r="B48" s="53"/>
      <c r="C48" s="53"/>
      <c r="D48" s="53"/>
      <c r="E48" s="53"/>
      <c r="F48" s="53"/>
      <c r="G48" s="53"/>
      <c r="H48" s="53"/>
      <c r="I48" s="53"/>
    </row>
    <row r="49" spans="1:9" x14ac:dyDescent="0.2">
      <c r="A49" s="53"/>
      <c r="B49" s="53"/>
      <c r="C49" s="53"/>
      <c r="D49" s="53"/>
      <c r="E49" s="53"/>
      <c r="F49" s="53"/>
      <c r="G49" s="53"/>
      <c r="H49" s="53"/>
      <c r="I49" s="53"/>
    </row>
    <row r="50" spans="1:9" x14ac:dyDescent="0.2">
      <c r="A50" s="53"/>
      <c r="B50" s="53"/>
      <c r="C50" s="53"/>
      <c r="D50" s="53"/>
      <c r="E50" s="53"/>
      <c r="F50" s="53"/>
      <c r="G50" s="53"/>
      <c r="H50" s="53"/>
      <c r="I50" s="53"/>
    </row>
    <row r="51" spans="1:9" x14ac:dyDescent="0.2">
      <c r="A51" s="53"/>
      <c r="B51" s="53"/>
      <c r="C51" s="53"/>
      <c r="D51" s="53"/>
      <c r="E51" s="53"/>
      <c r="F51" s="53"/>
      <c r="G51" s="53"/>
      <c r="H51" s="53"/>
      <c r="I51" s="66" t="s">
        <v>334</v>
      </c>
    </row>
    <row r="52" spans="1:9" x14ac:dyDescent="0.2">
      <c r="A52" s="424" t="s">
        <v>303</v>
      </c>
      <c r="B52" s="413"/>
      <c r="C52" s="55"/>
      <c r="D52" s="55"/>
      <c r="E52" s="55"/>
      <c r="F52" s="55"/>
      <c r="G52" s="55"/>
      <c r="H52" s="55"/>
      <c r="I52" s="66" t="s">
        <v>233</v>
      </c>
    </row>
  </sheetData>
  <mergeCells count="1">
    <mergeCell ref="A2:I2"/>
  </mergeCells>
  <phoneticPr fontId="17" type="noConversion"/>
  <hyperlinks>
    <hyperlink ref="I1" location="INHALT!A1" display="INHALT!A1" xr:uid="{A30A9D17-5739-40FF-B81C-0248F0EBCB13}"/>
  </hyperlinks>
  <printOptions horizontalCentered="1"/>
  <pageMargins left="0.59055118110236227" right="0.39370078740157483" top="0.59055118110236227" bottom="0.59055118110236227" header="0.19685039370078741" footer="0.15748031496062992"/>
  <pageSetup paperSize="9" scale="85" firstPageNumber="62" orientation="portrait" useFirstPageNumber="1" r:id="rId1"/>
  <headerFooter alignWithMargins="0">
    <oddFooter>Seite &amp;P</oddFooter>
  </headerFooter>
  <colBreaks count="1" manualBreakCount="1">
    <brk id="9"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M107"/>
  <sheetViews>
    <sheetView showGridLines="0" zoomScaleNormal="100" zoomScaleSheetLayoutView="100" workbookViewId="0">
      <pane xSplit="1" ySplit="6" topLeftCell="B7" activePane="bottomRight" state="frozen"/>
      <selection activeCell="A80" sqref="A80:XFD80"/>
      <selection pane="topRight" activeCell="A80" sqref="A80:XFD80"/>
      <selection pane="bottomLeft" activeCell="A80" sqref="A80:XFD80"/>
      <selection pane="bottomRight" activeCell="C11" sqref="C11"/>
    </sheetView>
  </sheetViews>
  <sheetFormatPr baseColWidth="10" defaultColWidth="11.28515625" defaultRowHeight="12.75" x14ac:dyDescent="0.2"/>
  <cols>
    <col min="1" max="1" width="5.5703125" style="8" customWidth="1"/>
    <col min="2" max="2" width="19.28515625" style="8" bestFit="1" customWidth="1"/>
    <col min="3" max="3" width="9.5703125" style="8" bestFit="1" customWidth="1"/>
    <col min="4" max="4" width="18" style="10" customWidth="1"/>
    <col min="5" max="5" width="2.85546875" style="24" customWidth="1"/>
    <col min="6" max="6" width="5.28515625" style="24" customWidth="1"/>
    <col min="7" max="7" width="23.42578125" style="8" bestFit="1" customWidth="1"/>
    <col min="8" max="8" width="9.5703125" style="8" bestFit="1" customWidth="1"/>
    <col min="9" max="9" width="5.85546875" style="8" customWidth="1"/>
    <col min="10" max="16384" width="11.28515625" style="8"/>
  </cols>
  <sheetData>
    <row r="1" spans="1:10" x14ac:dyDescent="0.2">
      <c r="A1" s="1031">
        <v>44742</v>
      </c>
      <c r="B1" s="56"/>
      <c r="C1" s="56"/>
      <c r="D1" s="579"/>
      <c r="E1" s="56"/>
      <c r="F1" s="56"/>
      <c r="G1" s="1045" t="s">
        <v>476</v>
      </c>
      <c r="H1" s="92"/>
      <c r="I1" s="92"/>
    </row>
    <row r="2" spans="1:10" s="9" customFormat="1" ht="14.1" customHeight="1" x14ac:dyDescent="0.2">
      <c r="A2" s="174" t="s">
        <v>498</v>
      </c>
      <c r="B2" s="78"/>
      <c r="C2" s="78"/>
      <c r="D2" s="78"/>
      <c r="E2" s="78"/>
      <c r="F2" s="78"/>
      <c r="G2" s="159"/>
      <c r="H2" s="159"/>
      <c r="I2" s="159"/>
    </row>
    <row r="3" spans="1:10" s="9" customFormat="1" ht="14.1" customHeight="1" x14ac:dyDescent="0.2">
      <c r="A3" s="78" t="s">
        <v>1</v>
      </c>
      <c r="B3" s="580"/>
      <c r="C3" s="78"/>
      <c r="D3" s="78"/>
      <c r="E3" s="78"/>
      <c r="F3" s="159"/>
      <c r="G3" s="66" t="s">
        <v>473</v>
      </c>
      <c r="H3" s="159"/>
      <c r="I3" s="159"/>
    </row>
    <row r="4" spans="1:10" s="9" customFormat="1" ht="6.75" customHeight="1" x14ac:dyDescent="0.2">
      <c r="A4" s="555"/>
      <c r="B4" s="580"/>
      <c r="C4" s="78"/>
      <c r="D4" s="78"/>
      <c r="E4" s="78"/>
      <c r="F4" s="66"/>
      <c r="G4" s="78"/>
      <c r="H4" s="78"/>
      <c r="I4" s="78"/>
    </row>
    <row r="5" spans="1:10" ht="102.75" customHeight="1" x14ac:dyDescent="0.2">
      <c r="A5" s="172" t="s">
        <v>100</v>
      </c>
      <c r="B5" s="168" t="s">
        <v>101</v>
      </c>
      <c r="C5" s="681" t="s">
        <v>317</v>
      </c>
      <c r="D5" s="677" t="s">
        <v>403</v>
      </c>
      <c r="E5" s="56"/>
      <c r="F5" s="167"/>
      <c r="G5" s="167"/>
      <c r="H5" s="676"/>
      <c r="I5" s="676"/>
      <c r="J5" s="678"/>
    </row>
    <row r="6" spans="1:10" ht="15" x14ac:dyDescent="0.2">
      <c r="A6" s="680"/>
      <c r="B6" s="682"/>
      <c r="C6" s="906" t="s">
        <v>232</v>
      </c>
      <c r="D6" s="905" t="s">
        <v>222</v>
      </c>
      <c r="E6" s="679"/>
      <c r="F6" s="873"/>
      <c r="G6" s="873"/>
      <c r="H6" s="874"/>
      <c r="I6" s="874"/>
      <c r="J6" s="678"/>
    </row>
    <row r="7" spans="1:10" ht="8.25" customHeight="1" x14ac:dyDescent="0.2">
      <c r="A7" s="167"/>
      <c r="B7" s="167"/>
      <c r="C7" s="676"/>
      <c r="D7" s="676"/>
      <c r="E7" s="56"/>
      <c r="F7" s="167"/>
      <c r="G7" s="167"/>
      <c r="H7" s="676"/>
      <c r="I7" s="676"/>
      <c r="J7" s="678"/>
    </row>
    <row r="8" spans="1:10" ht="12" customHeight="1" x14ac:dyDescent="0.2">
      <c r="A8" s="85">
        <v>1</v>
      </c>
      <c r="B8" s="86" t="s">
        <v>2</v>
      </c>
      <c r="C8" s="882">
        <v>7445</v>
      </c>
      <c r="D8" s="884">
        <v>70.070588235294125</v>
      </c>
      <c r="E8" s="92"/>
      <c r="F8" s="92"/>
      <c r="G8" s="92"/>
      <c r="H8" s="92"/>
      <c r="I8" s="92"/>
    </row>
    <row r="9" spans="1:10" ht="12" customHeight="1" x14ac:dyDescent="0.2">
      <c r="A9" s="85">
        <v>2</v>
      </c>
      <c r="B9" s="86" t="s">
        <v>6</v>
      </c>
      <c r="C9" s="882">
        <v>7740</v>
      </c>
      <c r="D9" s="884">
        <v>66.839378238341979</v>
      </c>
      <c r="E9" s="92"/>
      <c r="F9" s="92"/>
      <c r="G9" s="92"/>
      <c r="H9" s="92"/>
      <c r="I9" s="92"/>
    </row>
    <row r="10" spans="1:10" ht="12" customHeight="1" x14ac:dyDescent="0.2">
      <c r="A10" s="85">
        <v>3</v>
      </c>
      <c r="B10" s="86" t="s">
        <v>10</v>
      </c>
      <c r="C10" s="882">
        <v>9610</v>
      </c>
      <c r="D10" s="884">
        <v>68.618350589075334</v>
      </c>
      <c r="E10" s="92"/>
      <c r="F10" s="92"/>
      <c r="G10" s="92"/>
      <c r="H10" s="92"/>
      <c r="I10" s="92"/>
    </row>
    <row r="11" spans="1:10" ht="12" customHeight="1" x14ac:dyDescent="0.2">
      <c r="A11" s="85">
        <v>4</v>
      </c>
      <c r="B11" s="86" t="s">
        <v>3</v>
      </c>
      <c r="C11" s="882">
        <v>8225</v>
      </c>
      <c r="D11" s="884">
        <v>67.919075144508668</v>
      </c>
      <c r="E11" s="92"/>
      <c r="F11" s="92"/>
      <c r="G11" s="92"/>
      <c r="H11" s="92"/>
      <c r="I11" s="92"/>
    </row>
    <row r="12" spans="1:10" ht="12" customHeight="1" x14ac:dyDescent="0.2">
      <c r="A12" s="85">
        <v>5</v>
      </c>
      <c r="B12" s="86" t="s">
        <v>7</v>
      </c>
      <c r="C12" s="882">
        <v>4645</v>
      </c>
      <c r="D12" s="884">
        <v>67.416545718432502</v>
      </c>
      <c r="E12" s="92"/>
      <c r="F12" s="92"/>
      <c r="G12" s="92"/>
      <c r="H12" s="92"/>
      <c r="I12" s="92"/>
    </row>
    <row r="13" spans="1:10" ht="12" customHeight="1" x14ac:dyDescent="0.2">
      <c r="A13" s="85">
        <v>6</v>
      </c>
      <c r="B13" s="86" t="s">
        <v>11</v>
      </c>
      <c r="C13" s="882">
        <v>3150</v>
      </c>
      <c r="D13" s="884">
        <v>69.767441860465112</v>
      </c>
      <c r="E13" s="92"/>
      <c r="F13" s="92"/>
      <c r="G13" s="92"/>
      <c r="H13" s="92"/>
      <c r="I13" s="92"/>
    </row>
    <row r="14" spans="1:10" ht="12" customHeight="1" x14ac:dyDescent="0.2">
      <c r="A14" s="85">
        <v>7</v>
      </c>
      <c r="B14" s="86" t="s">
        <v>4</v>
      </c>
      <c r="C14" s="882">
        <v>2280</v>
      </c>
      <c r="D14" s="884">
        <v>77.41935483870968</v>
      </c>
      <c r="E14" s="92"/>
      <c r="F14" s="92"/>
      <c r="G14" s="92"/>
      <c r="H14" s="92"/>
      <c r="I14" s="92"/>
    </row>
    <row r="15" spans="1:10" ht="12" customHeight="1" x14ac:dyDescent="0.2">
      <c r="A15" s="85">
        <v>8</v>
      </c>
      <c r="B15" s="86" t="s">
        <v>5</v>
      </c>
      <c r="C15" s="882">
        <v>2470</v>
      </c>
      <c r="D15" s="884">
        <v>68.80222841225627</v>
      </c>
      <c r="E15" s="92"/>
      <c r="F15" s="92"/>
      <c r="G15" s="92"/>
      <c r="H15" s="92"/>
      <c r="I15" s="92"/>
    </row>
    <row r="16" spans="1:10" ht="12" customHeight="1" x14ac:dyDescent="0.2">
      <c r="A16" s="85">
        <v>9</v>
      </c>
      <c r="B16" s="86" t="s">
        <v>8</v>
      </c>
      <c r="C16" s="882">
        <v>2515</v>
      </c>
      <c r="D16" s="884">
        <v>72.478386167146965</v>
      </c>
      <c r="E16" s="92"/>
      <c r="F16" s="92"/>
      <c r="G16" s="92"/>
      <c r="H16" s="92"/>
      <c r="I16" s="92"/>
    </row>
    <row r="17" spans="1:13" ht="12" customHeight="1" x14ac:dyDescent="0.2">
      <c r="A17" s="85">
        <v>10</v>
      </c>
      <c r="B17" s="86" t="s">
        <v>9</v>
      </c>
      <c r="C17" s="882">
        <v>4075</v>
      </c>
      <c r="D17" s="884">
        <v>69.067796610169495</v>
      </c>
      <c r="E17" s="92"/>
      <c r="F17" s="92"/>
      <c r="G17" s="92"/>
      <c r="H17" s="92"/>
      <c r="I17" s="92"/>
    </row>
    <row r="18" spans="1:13" ht="12" customHeight="1" x14ac:dyDescent="0.2">
      <c r="A18" s="85">
        <v>11</v>
      </c>
      <c r="B18" s="86" t="s">
        <v>196</v>
      </c>
      <c r="C18" s="882">
        <v>5295</v>
      </c>
      <c r="D18" s="884">
        <v>76.132278936017244</v>
      </c>
      <c r="E18" s="92"/>
      <c r="F18" s="92"/>
      <c r="G18" s="92"/>
      <c r="H18" s="92"/>
      <c r="I18" s="92"/>
    </row>
    <row r="19" spans="1:13" ht="12" customHeight="1" x14ac:dyDescent="0.2">
      <c r="A19" s="85">
        <v>12</v>
      </c>
      <c r="B19" s="86" t="s">
        <v>165</v>
      </c>
      <c r="C19" s="882">
        <v>6475</v>
      </c>
      <c r="D19" s="884">
        <v>71.904497501388121</v>
      </c>
      <c r="E19" s="92"/>
      <c r="F19" s="92"/>
      <c r="G19" s="92"/>
      <c r="H19" s="92"/>
      <c r="I19" s="92"/>
    </row>
    <row r="20" spans="1:13" ht="12" customHeight="1" x14ac:dyDescent="0.2">
      <c r="A20" s="572"/>
      <c r="B20" s="86" t="s">
        <v>402</v>
      </c>
      <c r="C20" s="882">
        <v>170</v>
      </c>
      <c r="D20" s="884"/>
      <c r="E20" s="92"/>
      <c r="F20" s="92"/>
      <c r="G20" s="92"/>
      <c r="H20" s="92"/>
      <c r="I20" s="92"/>
    </row>
    <row r="21" spans="1:13" ht="12" customHeight="1" x14ac:dyDescent="0.2">
      <c r="A21" s="572"/>
      <c r="B21" s="86"/>
      <c r="C21" s="92"/>
      <c r="D21" s="885"/>
      <c r="E21" s="92"/>
      <c r="F21" s="92"/>
      <c r="G21" s="92"/>
      <c r="H21" s="92"/>
      <c r="I21" s="92"/>
    </row>
    <row r="22" spans="1:13" ht="12" customHeight="1" x14ac:dyDescent="0.2">
      <c r="A22" s="87"/>
      <c r="B22" s="231" t="s">
        <v>20</v>
      </c>
      <c r="C22" s="883">
        <v>64085</v>
      </c>
      <c r="D22" s="886">
        <v>69.969428976962561</v>
      </c>
      <c r="E22" s="92"/>
      <c r="F22" s="92"/>
      <c r="G22" s="92"/>
      <c r="H22" s="92"/>
      <c r="I22" s="92"/>
    </row>
    <row r="23" spans="1:13" ht="4.5" customHeight="1" x14ac:dyDescent="0.2">
      <c r="A23" s="97"/>
      <c r="B23" s="97"/>
      <c r="C23" s="97"/>
      <c r="D23" s="881"/>
      <c r="E23" s="634"/>
      <c r="F23" s="92"/>
      <c r="G23" s="92"/>
      <c r="H23" s="92"/>
      <c r="I23" s="92"/>
    </row>
    <row r="24" spans="1:13" ht="12" customHeight="1" x14ac:dyDescent="0.2">
      <c r="A24" s="92"/>
      <c r="B24" s="92"/>
      <c r="C24" s="92"/>
      <c r="D24" s="176"/>
      <c r="E24" s="571"/>
      <c r="F24" s="92"/>
      <c r="G24" s="92"/>
      <c r="H24" s="92"/>
      <c r="I24" s="92"/>
    </row>
    <row r="25" spans="1:13" ht="12" customHeight="1" x14ac:dyDescent="0.2">
      <c r="A25" s="65" t="s">
        <v>303</v>
      </c>
      <c r="B25" s="92"/>
      <c r="C25" s="56"/>
      <c r="D25" s="92"/>
      <c r="E25" s="56"/>
      <c r="F25" s="56"/>
      <c r="G25" s="92"/>
      <c r="H25" s="92"/>
    </row>
    <row r="26" spans="1:13" ht="12" customHeight="1" x14ac:dyDescent="0.2">
      <c r="A26" s="92"/>
      <c r="B26" s="92"/>
      <c r="C26" s="92"/>
      <c r="D26" s="176"/>
      <c r="E26" s="92"/>
      <c r="F26" s="92"/>
      <c r="G26" s="92"/>
      <c r="H26" s="66" t="s">
        <v>233</v>
      </c>
      <c r="I26" s="92"/>
      <c r="L26"/>
      <c r="M26" s="870"/>
    </row>
    <row r="27" spans="1:13" ht="12" customHeight="1" x14ac:dyDescent="0.2">
      <c r="A27" s="1041" t="str">
        <f>CONCATENATE("Sozialversicherungspflichtig Beschäftigte in den Stadtbezirken am ",DAY(A1),".",TEXT(MONTH(A1),"00"),".",YEAR(A1)," (absolut)")</f>
        <v>Sozialversicherungspflichtig Beschäftigte in den Stadtbezirken am 30.06.2022 (absolut)</v>
      </c>
      <c r="B27" s="92"/>
      <c r="C27" s="92"/>
      <c r="D27" s="176"/>
      <c r="E27" s="92"/>
      <c r="F27" s="92"/>
      <c r="G27" s="92"/>
      <c r="H27" s="92"/>
      <c r="I27" s="92"/>
      <c r="L27"/>
      <c r="M27" s="870"/>
    </row>
    <row r="28" spans="1:13" ht="12" customHeight="1" x14ac:dyDescent="0.2">
      <c r="A28" s="92"/>
      <c r="B28" s="92"/>
      <c r="C28" s="92"/>
      <c r="D28" s="176"/>
      <c r="E28" s="92"/>
      <c r="F28" s="92"/>
      <c r="G28" s="92"/>
      <c r="H28" s="92"/>
      <c r="I28" s="92"/>
      <c r="L28"/>
      <c r="M28" s="870"/>
    </row>
    <row r="29" spans="1:13" ht="12" customHeight="1" x14ac:dyDescent="0.2">
      <c r="A29" s="92"/>
      <c r="B29" s="92"/>
      <c r="C29" s="92"/>
      <c r="D29" s="176"/>
      <c r="E29" s="92"/>
      <c r="F29" s="92"/>
      <c r="G29" s="92"/>
      <c r="H29" s="92"/>
      <c r="I29" s="92"/>
      <c r="L29"/>
      <c r="M29" s="870"/>
    </row>
    <row r="30" spans="1:13" ht="12" customHeight="1" x14ac:dyDescent="0.2">
      <c r="A30" s="802"/>
      <c r="B30" s="92"/>
      <c r="C30" s="92"/>
      <c r="D30" s="176"/>
      <c r="E30" s="92"/>
      <c r="F30" s="92"/>
      <c r="G30" s="92"/>
      <c r="H30" s="92"/>
      <c r="I30" s="92"/>
      <c r="L30"/>
      <c r="M30" s="870"/>
    </row>
    <row r="31" spans="1:13" ht="12" customHeight="1" x14ac:dyDescent="0.2">
      <c r="A31" s="92"/>
      <c r="B31" s="92"/>
      <c r="C31" s="92"/>
      <c r="D31" s="176"/>
      <c r="E31" s="92"/>
      <c r="F31" s="92"/>
      <c r="G31" s="92"/>
      <c r="H31" s="92"/>
      <c r="I31" s="92"/>
      <c r="L31"/>
      <c r="M31" s="870"/>
    </row>
    <row r="32" spans="1:13" ht="12" customHeight="1" x14ac:dyDescent="0.2">
      <c r="A32" s="92"/>
      <c r="B32" s="92"/>
      <c r="C32" s="92"/>
      <c r="D32" s="176"/>
      <c r="E32" s="92"/>
      <c r="F32" s="92"/>
      <c r="G32" s="92"/>
      <c r="H32" s="92"/>
      <c r="I32" s="92"/>
      <c r="L32"/>
      <c r="M32" s="870"/>
    </row>
    <row r="33" spans="1:13" ht="12" customHeight="1" x14ac:dyDescent="0.2">
      <c r="A33" s="92"/>
      <c r="B33" s="92"/>
      <c r="C33" s="92"/>
      <c r="D33" s="176"/>
      <c r="E33" s="92"/>
      <c r="F33" s="92"/>
      <c r="G33" s="92"/>
      <c r="H33" s="92"/>
      <c r="I33" s="92"/>
      <c r="L33"/>
      <c r="M33" s="870"/>
    </row>
    <row r="34" spans="1:13" ht="12" customHeight="1" x14ac:dyDescent="0.2">
      <c r="A34" s="92"/>
      <c r="B34" s="92"/>
      <c r="C34" s="92"/>
      <c r="D34" s="176"/>
      <c r="E34" s="92"/>
      <c r="F34" s="92"/>
      <c r="G34" s="92"/>
      <c r="H34" s="92"/>
      <c r="I34" s="92"/>
      <c r="L34"/>
      <c r="M34" s="870"/>
    </row>
    <row r="35" spans="1:13" ht="12" customHeight="1" x14ac:dyDescent="0.2">
      <c r="A35" s="92"/>
      <c r="B35" s="92"/>
      <c r="C35" s="92"/>
      <c r="D35" s="176"/>
      <c r="E35" s="92"/>
      <c r="F35" s="92"/>
      <c r="G35" s="92"/>
      <c r="H35" s="92"/>
      <c r="I35" s="92"/>
      <c r="L35"/>
      <c r="M35" s="870"/>
    </row>
    <row r="36" spans="1:13" ht="12" customHeight="1" x14ac:dyDescent="0.2">
      <c r="A36" s="92"/>
      <c r="B36" s="92"/>
      <c r="C36" s="92"/>
      <c r="D36" s="176"/>
      <c r="E36" s="92"/>
      <c r="F36" s="92"/>
      <c r="G36" s="92"/>
      <c r="H36" s="92"/>
      <c r="I36" s="92"/>
      <c r="L36"/>
      <c r="M36" s="870"/>
    </row>
    <row r="37" spans="1:13" ht="12" customHeight="1" x14ac:dyDescent="0.2">
      <c r="A37" s="92"/>
      <c r="B37" s="92"/>
      <c r="C37" s="92"/>
      <c r="D37" s="176"/>
      <c r="E37" s="92"/>
      <c r="F37" s="92"/>
      <c r="G37" s="92"/>
      <c r="H37" s="92"/>
      <c r="I37" s="92"/>
      <c r="L37"/>
      <c r="M37" s="870"/>
    </row>
    <row r="38" spans="1:13" ht="12" customHeight="1" x14ac:dyDescent="0.2">
      <c r="A38" s="92"/>
      <c r="B38" s="92"/>
      <c r="C38" s="92"/>
      <c r="D38" s="176"/>
      <c r="E38" s="92"/>
      <c r="F38" s="92"/>
      <c r="G38" s="92"/>
      <c r="H38" s="92"/>
      <c r="I38" s="92"/>
      <c r="M38" s="870"/>
    </row>
    <row r="39" spans="1:13" ht="12" customHeight="1" x14ac:dyDescent="0.2">
      <c r="A39" s="92"/>
      <c r="B39" s="92"/>
      <c r="C39" s="92"/>
      <c r="D39" s="176"/>
      <c r="E39" s="92"/>
      <c r="F39" s="92"/>
      <c r="G39" s="92"/>
      <c r="H39" s="92"/>
      <c r="I39" s="92"/>
    </row>
    <row r="40" spans="1:13" ht="12" customHeight="1" x14ac:dyDescent="0.2">
      <c r="A40" s="92"/>
      <c r="B40" s="92"/>
      <c r="C40" s="92"/>
      <c r="D40" s="176"/>
      <c r="E40" s="92"/>
      <c r="F40" s="92"/>
      <c r="G40" s="92"/>
      <c r="H40" s="92"/>
      <c r="I40" s="92"/>
    </row>
    <row r="41" spans="1:13" ht="12" customHeight="1" x14ac:dyDescent="0.2">
      <c r="A41" s="92"/>
      <c r="B41" s="92"/>
      <c r="C41" s="92"/>
      <c r="D41" s="176"/>
      <c r="E41" s="92"/>
      <c r="F41" s="92"/>
      <c r="G41" s="92"/>
      <c r="H41" s="92"/>
      <c r="I41" s="92"/>
    </row>
    <row r="42" spans="1:13" ht="12" customHeight="1" x14ac:dyDescent="0.2">
      <c r="A42" s="92"/>
      <c r="B42" s="92"/>
      <c r="C42" s="92"/>
      <c r="D42" s="176"/>
      <c r="E42" s="92"/>
      <c r="F42" s="92"/>
      <c r="G42" s="92"/>
      <c r="H42" s="92"/>
      <c r="I42" s="92"/>
    </row>
    <row r="43" spans="1:13" ht="12" customHeight="1" x14ac:dyDescent="0.2">
      <c r="A43" s="92"/>
      <c r="B43" s="92"/>
      <c r="C43" s="92"/>
      <c r="D43" s="176"/>
      <c r="E43" s="92"/>
      <c r="F43" s="92"/>
      <c r="G43" s="92"/>
      <c r="H43" s="92"/>
      <c r="I43" s="92"/>
    </row>
    <row r="44" spans="1:13" ht="12" customHeight="1" x14ac:dyDescent="0.2">
      <c r="A44" s="92"/>
      <c r="B44" s="92"/>
      <c r="C44" s="92"/>
      <c r="D44" s="176"/>
      <c r="E44" s="92"/>
      <c r="F44" s="92"/>
      <c r="G44" s="92"/>
      <c r="H44" s="92"/>
      <c r="I44" s="92"/>
    </row>
    <row r="45" spans="1:13" ht="10.9" customHeight="1" x14ac:dyDescent="0.2">
      <c r="A45" s="92"/>
      <c r="B45" s="92"/>
      <c r="C45" s="92"/>
      <c r="D45" s="176"/>
      <c r="E45" s="92"/>
      <c r="F45" s="92"/>
      <c r="G45" s="92"/>
      <c r="H45" s="92"/>
      <c r="I45" s="92"/>
    </row>
    <row r="46" spans="1:13" x14ac:dyDescent="0.2">
      <c r="A46" s="92"/>
      <c r="B46" s="92"/>
      <c r="C46" s="92"/>
      <c r="D46" s="176"/>
      <c r="E46" s="92"/>
      <c r="F46" s="92"/>
      <c r="G46" s="92"/>
      <c r="H46" s="92"/>
      <c r="I46" s="92"/>
    </row>
    <row r="47" spans="1:13" x14ac:dyDescent="0.2">
      <c r="A47" s="92"/>
      <c r="B47" s="92"/>
      <c r="C47" s="92"/>
      <c r="D47" s="176"/>
      <c r="E47" s="92"/>
      <c r="F47" s="92"/>
      <c r="G47" s="92"/>
      <c r="H47" s="92"/>
      <c r="I47" s="92"/>
    </row>
    <row r="48" spans="1:13" x14ac:dyDescent="0.2">
      <c r="A48" s="92"/>
      <c r="B48" s="92"/>
      <c r="C48" s="92"/>
      <c r="D48" s="176"/>
      <c r="E48" s="92"/>
      <c r="F48" s="92"/>
      <c r="G48" s="92"/>
      <c r="H48" s="92"/>
      <c r="I48" s="92"/>
    </row>
    <row r="49" spans="1:9" x14ac:dyDescent="0.2">
      <c r="A49" s="92"/>
      <c r="B49" s="92"/>
      <c r="C49" s="92"/>
      <c r="D49" s="176"/>
      <c r="E49" s="92"/>
      <c r="F49" s="92"/>
      <c r="G49" s="92"/>
      <c r="H49" s="92"/>
      <c r="I49" s="92"/>
    </row>
    <row r="50" spans="1:9" x14ac:dyDescent="0.2">
      <c r="A50" s="92"/>
      <c r="B50" s="92"/>
      <c r="C50" s="92"/>
      <c r="D50" s="176"/>
      <c r="E50" s="92"/>
      <c r="F50" s="92"/>
      <c r="G50" s="92"/>
      <c r="H50" s="92"/>
      <c r="I50" s="92"/>
    </row>
    <row r="51" spans="1:9" x14ac:dyDescent="0.2">
      <c r="A51" s="92"/>
      <c r="B51" s="92"/>
      <c r="C51" s="92"/>
      <c r="D51" s="176"/>
      <c r="E51" s="92"/>
      <c r="F51" s="92"/>
      <c r="G51" s="92"/>
      <c r="H51" s="92"/>
      <c r="I51" s="92"/>
    </row>
    <row r="52" spans="1:9" x14ac:dyDescent="0.2">
      <c r="A52" s="92"/>
      <c r="B52" s="92"/>
      <c r="C52" s="92"/>
      <c r="D52" s="176"/>
      <c r="E52" s="92"/>
      <c r="F52" s="92"/>
      <c r="G52" s="92"/>
      <c r="H52" s="92"/>
      <c r="I52" s="92"/>
    </row>
    <row r="53" spans="1:9" x14ac:dyDescent="0.2">
      <c r="A53" s="92"/>
      <c r="B53" s="92"/>
      <c r="C53" s="92"/>
      <c r="D53" s="176"/>
      <c r="E53" s="92"/>
      <c r="F53" s="92"/>
      <c r="G53" s="92"/>
      <c r="H53" s="92"/>
      <c r="I53" s="92"/>
    </row>
    <row r="54" spans="1:9" x14ac:dyDescent="0.2">
      <c r="A54" s="92"/>
      <c r="B54" s="92"/>
      <c r="C54" s="92"/>
      <c r="D54" s="176"/>
      <c r="E54" s="92"/>
      <c r="F54" s="92"/>
      <c r="G54" s="92"/>
      <c r="H54" s="92"/>
      <c r="I54" s="92"/>
    </row>
    <row r="55" spans="1:9" x14ac:dyDescent="0.2">
      <c r="A55" s="92"/>
      <c r="B55" s="92"/>
      <c r="C55" s="92"/>
      <c r="D55" s="176"/>
      <c r="E55" s="92"/>
      <c r="F55" s="92"/>
      <c r="G55" s="92"/>
      <c r="H55" s="92"/>
      <c r="I55" s="92"/>
    </row>
    <row r="56" spans="1:9" x14ac:dyDescent="0.2">
      <c r="A56" s="92"/>
      <c r="B56" s="92"/>
      <c r="C56" s="92"/>
      <c r="D56" s="176"/>
      <c r="E56" s="92"/>
      <c r="F56" s="92"/>
      <c r="G56" s="92"/>
      <c r="H56" s="92"/>
      <c r="I56" s="92"/>
    </row>
    <row r="57" spans="1:9" x14ac:dyDescent="0.2">
      <c r="A57" s="92"/>
      <c r="B57" s="92"/>
      <c r="C57" s="92"/>
      <c r="D57" s="176"/>
      <c r="E57" s="92"/>
      <c r="F57" s="92"/>
      <c r="G57" s="92"/>
      <c r="H57" s="92"/>
      <c r="I57" s="92"/>
    </row>
    <row r="58" spans="1:9" x14ac:dyDescent="0.2">
      <c r="A58" s="92"/>
      <c r="B58" s="92"/>
      <c r="C58" s="92"/>
      <c r="D58" s="176"/>
      <c r="E58" s="92"/>
      <c r="F58" s="92"/>
      <c r="G58" s="92"/>
      <c r="H58" s="92"/>
      <c r="I58" s="92"/>
    </row>
    <row r="59" spans="1:9" x14ac:dyDescent="0.2">
      <c r="A59" s="92"/>
      <c r="B59" s="92"/>
      <c r="C59" s="92"/>
      <c r="D59" s="176"/>
      <c r="E59" s="92"/>
      <c r="F59" s="92"/>
      <c r="G59" s="92"/>
      <c r="H59" s="92"/>
      <c r="I59" s="92"/>
    </row>
    <row r="60" spans="1:9" x14ac:dyDescent="0.2">
      <c r="A60" s="1041" t="str">
        <f>CONCATENATE("Sozialversicherungspflichtig Beschäftigte in den Stadtbezirken am ",DAY(A1),".",TEXT(MONTH(A1),"00"),".",YEAR(A1)," (in %)")</f>
        <v>Sozialversicherungspflichtig Beschäftigte in den Stadtbezirken am 30.06.2022 (in %)</v>
      </c>
      <c r="B60" s="92"/>
      <c r="C60" s="92"/>
      <c r="D60" s="176"/>
      <c r="E60" s="92"/>
      <c r="F60" s="92"/>
      <c r="G60" s="92"/>
      <c r="H60" s="66" t="s">
        <v>334</v>
      </c>
      <c r="I60" s="66"/>
    </row>
    <row r="61" spans="1:9" x14ac:dyDescent="0.2">
      <c r="A61" s="92"/>
      <c r="B61" s="92"/>
      <c r="C61" s="92"/>
      <c r="D61" s="176"/>
      <c r="E61" s="92"/>
      <c r="F61" s="92"/>
      <c r="G61" s="92"/>
      <c r="H61" s="92"/>
      <c r="I61" s="92"/>
    </row>
    <row r="62" spans="1:9" x14ac:dyDescent="0.2">
      <c r="A62" s="92"/>
      <c r="B62" s="92"/>
      <c r="C62" s="92"/>
      <c r="D62" s="176"/>
      <c r="E62" s="92"/>
      <c r="F62" s="92"/>
      <c r="G62" s="92"/>
      <c r="H62" s="92"/>
      <c r="I62" s="92"/>
    </row>
    <row r="63" spans="1:9" x14ac:dyDescent="0.2">
      <c r="A63" s="92"/>
      <c r="B63" s="92"/>
      <c r="C63" s="92"/>
      <c r="D63" s="176"/>
      <c r="E63" s="92"/>
      <c r="F63" s="92"/>
      <c r="G63" s="92"/>
      <c r="H63" s="92"/>
      <c r="I63" s="92"/>
    </row>
    <row r="64" spans="1:9" x14ac:dyDescent="0.2">
      <c r="A64" s="92"/>
      <c r="B64" s="92"/>
      <c r="C64" s="92"/>
      <c r="D64" s="176"/>
      <c r="E64" s="92"/>
      <c r="F64" s="92"/>
      <c r="G64" s="92"/>
      <c r="H64" s="92"/>
      <c r="I64" s="92"/>
    </row>
    <row r="65" spans="1:9" x14ac:dyDescent="0.2">
      <c r="A65" s="92"/>
      <c r="B65" s="92"/>
      <c r="C65" s="92"/>
      <c r="D65" s="176"/>
      <c r="E65" s="92"/>
      <c r="F65" s="92"/>
      <c r="G65" s="92"/>
      <c r="H65" s="92"/>
      <c r="I65" s="92"/>
    </row>
    <row r="66" spans="1:9" x14ac:dyDescent="0.2">
      <c r="A66" s="92"/>
      <c r="B66" s="92"/>
      <c r="C66" s="92"/>
      <c r="D66" s="176"/>
      <c r="E66" s="92"/>
      <c r="F66" s="92"/>
      <c r="G66" s="92"/>
      <c r="H66" s="92"/>
      <c r="I66" s="92"/>
    </row>
    <row r="67" spans="1:9" x14ac:dyDescent="0.2">
      <c r="A67" s="92"/>
      <c r="B67" s="92"/>
      <c r="C67" s="92"/>
      <c r="D67" s="176"/>
      <c r="E67" s="92"/>
      <c r="F67" s="92"/>
      <c r="G67" s="92"/>
      <c r="H67" s="92"/>
      <c r="I67" s="92"/>
    </row>
    <row r="68" spans="1:9" x14ac:dyDescent="0.2">
      <c r="A68" s="92"/>
      <c r="B68" s="92"/>
      <c r="C68" s="92"/>
      <c r="D68" s="176"/>
      <c r="E68" s="92"/>
      <c r="F68" s="92"/>
      <c r="G68" s="92"/>
      <c r="H68" s="92"/>
      <c r="I68" s="92"/>
    </row>
    <row r="69" spans="1:9" x14ac:dyDescent="0.2">
      <c r="A69" s="92"/>
      <c r="B69" s="92"/>
      <c r="C69" s="92"/>
      <c r="D69" s="176"/>
      <c r="E69" s="92"/>
      <c r="F69" s="92"/>
      <c r="G69" s="92"/>
      <c r="H69" s="92"/>
      <c r="I69" s="92"/>
    </row>
    <row r="70" spans="1:9" x14ac:dyDescent="0.2">
      <c r="A70" s="92"/>
      <c r="B70" s="92"/>
      <c r="C70" s="92"/>
      <c r="D70" s="176"/>
      <c r="E70" s="92"/>
      <c r="F70" s="92"/>
      <c r="G70" s="92"/>
      <c r="H70" s="92"/>
      <c r="I70" s="92"/>
    </row>
    <row r="71" spans="1:9" x14ac:dyDescent="0.2">
      <c r="A71" s="92"/>
      <c r="B71" s="92"/>
      <c r="C71" s="92"/>
      <c r="D71" s="176"/>
      <c r="E71" s="92"/>
      <c r="F71" s="92"/>
      <c r="G71" s="92"/>
      <c r="H71" s="92"/>
      <c r="I71" s="92"/>
    </row>
    <row r="72" spans="1:9" x14ac:dyDescent="0.2">
      <c r="A72" s="92"/>
      <c r="B72" s="92"/>
      <c r="C72" s="92"/>
      <c r="D72" s="176"/>
      <c r="E72" s="92"/>
      <c r="F72" s="92"/>
      <c r="G72" s="92"/>
      <c r="H72" s="92"/>
      <c r="I72" s="92"/>
    </row>
    <row r="73" spans="1:9" x14ac:dyDescent="0.2">
      <c r="A73" s="92"/>
      <c r="B73" s="92"/>
      <c r="C73" s="92"/>
      <c r="D73" s="176"/>
      <c r="E73" s="92"/>
      <c r="F73" s="92"/>
      <c r="G73" s="92"/>
      <c r="H73" s="92"/>
      <c r="I73" s="92"/>
    </row>
    <row r="74" spans="1:9" x14ac:dyDescent="0.2">
      <c r="A74" s="92"/>
      <c r="B74" s="92"/>
      <c r="C74" s="92"/>
      <c r="D74" s="176"/>
      <c r="E74" s="92"/>
      <c r="F74" s="92"/>
      <c r="G74" s="92"/>
      <c r="H74" s="92"/>
      <c r="I74" s="92"/>
    </row>
    <row r="75" spans="1:9" x14ac:dyDescent="0.2">
      <c r="A75" s="92"/>
      <c r="B75" s="92"/>
      <c r="C75" s="92"/>
      <c r="D75" s="176"/>
      <c r="E75" s="92"/>
      <c r="F75" s="92"/>
      <c r="G75" s="92"/>
      <c r="H75" s="92"/>
      <c r="I75" s="92"/>
    </row>
    <row r="76" spans="1:9" x14ac:dyDescent="0.2">
      <c r="A76" s="92"/>
      <c r="B76" s="92"/>
      <c r="C76" s="92"/>
      <c r="D76" s="176"/>
      <c r="E76" s="92"/>
      <c r="F76" s="92"/>
      <c r="G76" s="92"/>
      <c r="H76" s="92"/>
      <c r="I76" s="92"/>
    </row>
    <row r="77" spans="1:9" x14ac:dyDescent="0.2">
      <c r="A77" s="92"/>
      <c r="B77" s="92"/>
      <c r="C77" s="92"/>
      <c r="D77" s="176"/>
      <c r="E77" s="92"/>
      <c r="F77" s="92"/>
      <c r="G77" s="92"/>
      <c r="H77" s="92"/>
      <c r="I77" s="92"/>
    </row>
    <row r="78" spans="1:9" x14ac:dyDescent="0.2">
      <c r="A78" s="92"/>
      <c r="B78" s="92"/>
      <c r="C78" s="92"/>
      <c r="D78" s="176"/>
      <c r="E78" s="92"/>
      <c r="F78" s="92"/>
      <c r="G78" s="92"/>
      <c r="H78" s="92"/>
      <c r="I78" s="92"/>
    </row>
    <row r="79" spans="1:9" x14ac:dyDescent="0.2">
      <c r="A79" s="92"/>
      <c r="B79" s="92"/>
      <c r="C79" s="92"/>
      <c r="D79" s="176"/>
      <c r="E79" s="92"/>
      <c r="F79" s="92"/>
      <c r="G79" s="92"/>
      <c r="H79" s="92"/>
      <c r="I79" s="92"/>
    </row>
    <row r="80" spans="1:9" x14ac:dyDescent="0.2">
      <c r="A80" s="92"/>
      <c r="B80" s="92"/>
      <c r="C80" s="92"/>
      <c r="D80" s="176"/>
      <c r="E80" s="92"/>
      <c r="F80" s="92"/>
      <c r="G80" s="92"/>
      <c r="H80" s="92"/>
      <c r="I80" s="92"/>
    </row>
    <row r="81" spans="1:9" x14ac:dyDescent="0.2">
      <c r="A81" s="92"/>
      <c r="B81" s="92"/>
      <c r="C81" s="92"/>
      <c r="D81" s="176"/>
      <c r="E81" s="92"/>
      <c r="F81" s="92"/>
      <c r="G81" s="92"/>
      <c r="H81" s="92"/>
      <c r="I81" s="92"/>
    </row>
    <row r="82" spans="1:9" x14ac:dyDescent="0.2">
      <c r="A82" s="92"/>
      <c r="B82" s="92"/>
      <c r="C82" s="92"/>
      <c r="D82" s="176"/>
      <c r="E82" s="92"/>
      <c r="F82" s="92"/>
      <c r="G82" s="92"/>
      <c r="H82" s="92"/>
      <c r="I82" s="92"/>
    </row>
    <row r="83" spans="1:9" x14ac:dyDescent="0.2">
      <c r="A83" s="92"/>
      <c r="B83" s="92"/>
      <c r="C83" s="92"/>
      <c r="D83" s="176"/>
      <c r="E83" s="92"/>
      <c r="F83" s="92"/>
      <c r="G83" s="92"/>
      <c r="H83" s="92"/>
      <c r="I83" s="92"/>
    </row>
    <row r="84" spans="1:9" x14ac:dyDescent="0.2">
      <c r="A84" s="92"/>
      <c r="B84" s="92"/>
      <c r="C84" s="92"/>
      <c r="D84" s="176"/>
      <c r="E84" s="92"/>
      <c r="F84" s="92"/>
      <c r="G84" s="92"/>
      <c r="H84" s="92"/>
      <c r="I84" s="92"/>
    </row>
    <row r="85" spans="1:9" x14ac:dyDescent="0.2">
      <c r="A85" s="92"/>
      <c r="B85" s="92"/>
      <c r="C85" s="92"/>
      <c r="D85" s="176"/>
      <c r="E85" s="92"/>
      <c r="F85" s="92"/>
      <c r="G85" s="92"/>
      <c r="H85" s="92"/>
      <c r="I85" s="92"/>
    </row>
    <row r="86" spans="1:9" x14ac:dyDescent="0.2">
      <c r="A86" s="92"/>
      <c r="B86" s="92"/>
      <c r="C86" s="92"/>
      <c r="D86" s="176"/>
      <c r="E86" s="92"/>
      <c r="F86" s="92"/>
      <c r="G86" s="92"/>
      <c r="H86" s="92"/>
      <c r="I86" s="92"/>
    </row>
    <row r="87" spans="1:9" x14ac:dyDescent="0.2">
      <c r="A87" s="92"/>
      <c r="B87" s="92"/>
      <c r="C87" s="92"/>
      <c r="D87" s="176"/>
      <c r="E87" s="92"/>
      <c r="F87" s="92"/>
      <c r="G87" s="92"/>
      <c r="H87" s="92"/>
      <c r="I87" s="92"/>
    </row>
    <row r="88" spans="1:9" x14ac:dyDescent="0.2">
      <c r="A88" s="92"/>
      <c r="B88" s="92"/>
      <c r="C88" s="92"/>
      <c r="D88" s="176"/>
      <c r="E88" s="92"/>
      <c r="F88" s="92"/>
      <c r="G88" s="92"/>
      <c r="H88" s="92"/>
      <c r="I88" s="92"/>
    </row>
    <row r="89" spans="1:9" x14ac:dyDescent="0.2">
      <c r="A89" s="92"/>
      <c r="B89" s="92"/>
      <c r="C89" s="92"/>
      <c r="D89" s="176"/>
      <c r="E89" s="92"/>
      <c r="F89" s="92"/>
      <c r="G89" s="92"/>
      <c r="H89" s="92"/>
      <c r="I89" s="92"/>
    </row>
    <row r="90" spans="1:9" x14ac:dyDescent="0.2">
      <c r="A90" s="92"/>
      <c r="B90" s="92"/>
      <c r="C90" s="92"/>
      <c r="D90" s="176"/>
      <c r="E90" s="92"/>
      <c r="F90" s="92"/>
      <c r="G90" s="92"/>
      <c r="H90" s="92"/>
    </row>
    <row r="91" spans="1:9" x14ac:dyDescent="0.2">
      <c r="A91" s="92"/>
      <c r="B91" s="92"/>
      <c r="C91" s="92"/>
      <c r="D91" s="176"/>
      <c r="E91" s="92"/>
      <c r="F91" s="92"/>
      <c r="G91" s="92"/>
      <c r="H91" s="92"/>
      <c r="I91" s="92"/>
    </row>
    <row r="92" spans="1:9" x14ac:dyDescent="0.2">
      <c r="A92" s="24"/>
      <c r="B92" s="24"/>
      <c r="C92" s="24"/>
      <c r="D92" s="31"/>
      <c r="G92" s="24"/>
      <c r="H92" s="24"/>
      <c r="I92" s="66" t="s">
        <v>334</v>
      </c>
    </row>
    <row r="93" spans="1:9" x14ac:dyDescent="0.2">
      <c r="A93" s="24"/>
      <c r="B93" s="24"/>
      <c r="C93" s="24"/>
      <c r="D93" s="31"/>
      <c r="G93" s="24"/>
      <c r="H93" s="24"/>
      <c r="I93" s="24"/>
    </row>
    <row r="94" spans="1:9" x14ac:dyDescent="0.2">
      <c r="A94" s="24"/>
      <c r="B94" s="24"/>
      <c r="C94" s="24"/>
      <c r="D94" s="31"/>
      <c r="G94" s="24"/>
      <c r="H94" s="24"/>
      <c r="I94" s="24"/>
    </row>
    <row r="95" spans="1:9" x14ac:dyDescent="0.2">
      <c r="A95" s="24"/>
      <c r="B95" s="24"/>
      <c r="C95" s="24"/>
      <c r="D95" s="31"/>
      <c r="G95" s="24"/>
      <c r="H95" s="24"/>
      <c r="I95" s="24"/>
    </row>
    <row r="96" spans="1:9" x14ac:dyDescent="0.2">
      <c r="A96" s="24"/>
      <c r="B96" s="24"/>
      <c r="C96" s="24"/>
      <c r="D96" s="31"/>
      <c r="G96" s="24"/>
      <c r="H96" s="24"/>
      <c r="I96" s="24"/>
    </row>
    <row r="97" spans="1:9" x14ac:dyDescent="0.2">
      <c r="A97" s="24"/>
      <c r="B97" s="24"/>
      <c r="C97" s="24"/>
      <c r="D97" s="31"/>
      <c r="G97" s="24"/>
      <c r="H97" s="24"/>
      <c r="I97" s="24"/>
    </row>
    <row r="98" spans="1:9" x14ac:dyDescent="0.2">
      <c r="A98" s="24"/>
      <c r="B98" s="24"/>
      <c r="C98" s="24"/>
      <c r="D98" s="31"/>
      <c r="G98" s="24"/>
      <c r="H98" s="24"/>
      <c r="I98" s="24"/>
    </row>
    <row r="99" spans="1:9" x14ac:dyDescent="0.2">
      <c r="A99" s="24"/>
      <c r="B99" s="24"/>
      <c r="C99" s="24"/>
      <c r="D99" s="31"/>
      <c r="G99" s="24"/>
      <c r="H99" s="24"/>
      <c r="I99" s="24"/>
    </row>
    <row r="100" spans="1:9" x14ac:dyDescent="0.2">
      <c r="A100" s="24"/>
      <c r="B100" s="24"/>
      <c r="C100" s="24"/>
      <c r="D100" s="31"/>
      <c r="G100" s="24"/>
      <c r="H100" s="24"/>
      <c r="I100" s="24"/>
    </row>
    <row r="101" spans="1:9" x14ac:dyDescent="0.2">
      <c r="A101" s="24"/>
      <c r="B101" s="24"/>
      <c r="C101" s="24"/>
      <c r="D101" s="31"/>
      <c r="G101" s="24"/>
      <c r="H101" s="24"/>
      <c r="I101" s="24"/>
    </row>
    <row r="102" spans="1:9" x14ac:dyDescent="0.2">
      <c r="A102" s="24"/>
      <c r="B102" s="24"/>
      <c r="C102" s="24"/>
      <c r="D102" s="31"/>
      <c r="G102" s="24"/>
      <c r="H102" s="24"/>
      <c r="I102" s="24"/>
    </row>
    <row r="103" spans="1:9" x14ac:dyDescent="0.2">
      <c r="A103" s="24"/>
      <c r="B103" s="24"/>
      <c r="C103" s="24"/>
      <c r="D103" s="31"/>
      <c r="G103" s="24"/>
      <c r="H103" s="24"/>
      <c r="I103" s="24"/>
    </row>
    <row r="104" spans="1:9" x14ac:dyDescent="0.2">
      <c r="A104" s="24"/>
      <c r="B104" s="24"/>
      <c r="C104" s="24"/>
      <c r="D104" s="31"/>
      <c r="G104" s="24"/>
      <c r="H104" s="24"/>
      <c r="I104" s="24"/>
    </row>
    <row r="105" spans="1:9" x14ac:dyDescent="0.2">
      <c r="A105" s="24"/>
      <c r="B105" s="24"/>
      <c r="C105" s="24"/>
      <c r="D105" s="31"/>
      <c r="G105" s="24"/>
      <c r="H105" s="24"/>
      <c r="I105" s="24"/>
    </row>
    <row r="106" spans="1:9" x14ac:dyDescent="0.2">
      <c r="A106" s="24"/>
      <c r="B106" s="24"/>
      <c r="C106" s="24"/>
      <c r="D106" s="31"/>
      <c r="G106" s="24"/>
      <c r="H106" s="24"/>
      <c r="I106" s="24"/>
    </row>
    <row r="107" spans="1:9" x14ac:dyDescent="0.2">
      <c r="A107" s="24"/>
      <c r="B107" s="24"/>
      <c r="C107" s="24"/>
      <c r="D107" s="31"/>
      <c r="G107" s="24"/>
      <c r="H107" s="24"/>
      <c r="I107" s="24"/>
    </row>
  </sheetData>
  <phoneticPr fontId="17" type="noConversion"/>
  <hyperlinks>
    <hyperlink ref="G1" location="INHALT!A1" display="INHALT!A1" xr:uid="{B44FCA98-33DF-40FD-AC44-A0195F9120D1}"/>
  </hyperlinks>
  <printOptions horizontalCentered="1"/>
  <pageMargins left="0.59055118110236227" right="0.39370078740157483" top="0.59055118110236227" bottom="0.59055118110236227" header="0.23622047244094491" footer="0.15748031496062992"/>
  <pageSetup paperSize="9" scale="95" firstPageNumber="64" orientation="portrait" useFirstPageNumber="1" r:id="rId1"/>
  <headerFooter alignWithMargins="0">
    <oddFooter>Seite &amp;P</oddFooter>
  </headerFooter>
  <colBreaks count="1" manualBreakCount="1">
    <brk id="9"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O92"/>
  <sheetViews>
    <sheetView zoomScale="85" zoomScaleNormal="85" workbookViewId="0">
      <selection activeCell="F9" sqref="F9"/>
    </sheetView>
  </sheetViews>
  <sheetFormatPr baseColWidth="10" defaultRowHeight="12.75" x14ac:dyDescent="0.2"/>
  <cols>
    <col min="1" max="1" width="6.7109375" customWidth="1"/>
    <col min="2" max="2" width="24.42578125" customWidth="1"/>
    <col min="3" max="3" width="9.28515625" bestFit="1" customWidth="1"/>
    <col min="4" max="4" width="9.85546875" customWidth="1"/>
    <col min="5" max="13" width="10" customWidth="1"/>
    <col min="14" max="14" width="8.7109375" customWidth="1"/>
    <col min="15" max="15" width="7.85546875" customWidth="1"/>
  </cols>
  <sheetData>
    <row r="1" spans="1:15" x14ac:dyDescent="0.2">
      <c r="A1" s="1030">
        <v>44742</v>
      </c>
      <c r="B1" s="53"/>
      <c r="C1" s="53"/>
      <c r="D1" s="53"/>
      <c r="E1" s="53"/>
      <c r="F1" s="53"/>
      <c r="G1" s="53"/>
      <c r="H1" s="53"/>
      <c r="I1" s="53"/>
      <c r="J1" s="53"/>
      <c r="K1" s="53"/>
      <c r="L1" s="53"/>
      <c r="M1" s="53"/>
      <c r="N1" s="53"/>
      <c r="O1" s="1045" t="s">
        <v>476</v>
      </c>
    </row>
    <row r="2" spans="1:15" ht="18" x14ac:dyDescent="0.25">
      <c r="A2" s="907" t="s">
        <v>404</v>
      </c>
      <c r="B2" s="55"/>
      <c r="C2" s="55"/>
      <c r="D2" s="55"/>
      <c r="E2" s="55"/>
      <c r="F2" s="55"/>
      <c r="G2" s="55"/>
      <c r="H2" s="55"/>
      <c r="I2" s="55"/>
      <c r="J2" s="55"/>
      <c r="K2" s="55"/>
      <c r="L2" s="55"/>
      <c r="M2" s="55"/>
      <c r="N2" s="53"/>
      <c r="O2" s="53"/>
    </row>
    <row r="3" spans="1:15" x14ac:dyDescent="0.2">
      <c r="A3" s="56" t="s">
        <v>199</v>
      </c>
      <c r="B3" s="55"/>
      <c r="C3" s="55"/>
      <c r="D3" s="55"/>
      <c r="E3" s="55"/>
      <c r="F3" s="55"/>
      <c r="G3" s="55"/>
      <c r="H3" s="55"/>
      <c r="I3" s="55"/>
      <c r="J3" s="55"/>
      <c r="K3" s="55"/>
      <c r="L3" s="55"/>
      <c r="M3" s="55"/>
      <c r="N3" s="53"/>
      <c r="O3" s="66" t="s">
        <v>473</v>
      </c>
    </row>
    <row r="4" spans="1:15" x14ac:dyDescent="0.2">
      <c r="A4" s="53"/>
      <c r="B4" s="53"/>
      <c r="C4" s="53"/>
      <c r="D4" s="53"/>
      <c r="E4" s="53"/>
      <c r="F4" s="53"/>
      <c r="G4" s="53"/>
      <c r="H4" s="53"/>
      <c r="I4" s="53"/>
      <c r="J4" s="53"/>
      <c r="K4" s="53"/>
      <c r="L4" s="53"/>
      <c r="M4" s="53"/>
      <c r="N4" s="53"/>
      <c r="O4" s="53"/>
    </row>
    <row r="5" spans="1:15" ht="31.5" customHeight="1" x14ac:dyDescent="0.2">
      <c r="A5" s="879" t="s">
        <v>202</v>
      </c>
      <c r="B5" s="879" t="s">
        <v>172</v>
      </c>
      <c r="C5" s="137">
        <v>2012</v>
      </c>
      <c r="D5" s="137">
        <v>2013</v>
      </c>
      <c r="E5" s="137">
        <v>2014</v>
      </c>
      <c r="F5" s="137">
        <v>2015</v>
      </c>
      <c r="G5" s="137">
        <v>2016</v>
      </c>
      <c r="H5" s="137">
        <v>2017</v>
      </c>
      <c r="I5" s="137">
        <v>2018</v>
      </c>
      <c r="J5" s="137">
        <v>2019</v>
      </c>
      <c r="K5" s="137">
        <v>2020</v>
      </c>
      <c r="L5" s="137">
        <v>2021</v>
      </c>
      <c r="M5" s="923">
        <v>2022</v>
      </c>
      <c r="N5" s="1191" t="s">
        <v>499</v>
      </c>
      <c r="O5" s="1192"/>
    </row>
    <row r="6" spans="1:15" ht="11.25" customHeight="1" x14ac:dyDescent="0.2">
      <c r="A6" s="880"/>
      <c r="B6" s="880"/>
      <c r="C6" s="799" t="s">
        <v>223</v>
      </c>
      <c r="D6" s="799" t="s">
        <v>223</v>
      </c>
      <c r="E6" s="799" t="s">
        <v>223</v>
      </c>
      <c r="F6" s="799" t="s">
        <v>223</v>
      </c>
      <c r="G6" s="799" t="s">
        <v>223</v>
      </c>
      <c r="H6" s="799" t="s">
        <v>223</v>
      </c>
      <c r="I6" s="799" t="s">
        <v>223</v>
      </c>
      <c r="J6" s="799" t="s">
        <v>223</v>
      </c>
      <c r="K6" s="799" t="s">
        <v>223</v>
      </c>
      <c r="L6" s="799" t="s">
        <v>223</v>
      </c>
      <c r="M6" s="799" t="s">
        <v>223</v>
      </c>
      <c r="N6" s="799" t="s">
        <v>405</v>
      </c>
      <c r="O6" s="889" t="s">
        <v>222</v>
      </c>
    </row>
    <row r="7" spans="1:15" x14ac:dyDescent="0.2">
      <c r="A7" s="53"/>
      <c r="B7" s="53"/>
      <c r="C7" s="53"/>
      <c r="D7" s="53"/>
      <c r="E7" s="53"/>
      <c r="F7" s="53"/>
      <c r="G7" s="53"/>
      <c r="H7" s="53"/>
      <c r="I7" s="53"/>
      <c r="J7" s="53"/>
      <c r="K7" s="53"/>
      <c r="L7" s="53"/>
      <c r="M7" s="53"/>
      <c r="N7" s="53"/>
      <c r="O7" s="53"/>
    </row>
    <row r="8" spans="1:15" x14ac:dyDescent="0.2">
      <c r="A8" s="875">
        <v>1</v>
      </c>
      <c r="B8" s="876" t="s">
        <v>2</v>
      </c>
      <c r="C8" s="963">
        <v>5540</v>
      </c>
      <c r="D8" s="963">
        <v>5725</v>
      </c>
      <c r="E8" s="963">
        <v>5930</v>
      </c>
      <c r="F8" s="963">
        <v>6445</v>
      </c>
      <c r="G8" s="963">
        <v>6820</v>
      </c>
      <c r="H8" s="963">
        <v>6980</v>
      </c>
      <c r="I8" s="963">
        <v>7275</v>
      </c>
      <c r="J8" s="963">
        <v>7400</v>
      </c>
      <c r="K8" s="963">
        <v>7300</v>
      </c>
      <c r="L8" s="963">
        <v>7285</v>
      </c>
      <c r="M8" s="963">
        <v>7445</v>
      </c>
      <c r="N8" s="655">
        <v>1905</v>
      </c>
      <c r="O8" s="887">
        <v>34.386281588447652</v>
      </c>
    </row>
    <row r="9" spans="1:15" x14ac:dyDescent="0.2">
      <c r="A9" s="875">
        <v>2</v>
      </c>
      <c r="B9" s="876" t="s">
        <v>6</v>
      </c>
      <c r="C9" s="963">
        <v>6660</v>
      </c>
      <c r="D9" s="963">
        <v>6835</v>
      </c>
      <c r="E9" s="963">
        <v>6915</v>
      </c>
      <c r="F9" s="963">
        <v>7295</v>
      </c>
      <c r="G9" s="963">
        <v>7495</v>
      </c>
      <c r="H9" s="963">
        <v>7510</v>
      </c>
      <c r="I9" s="963">
        <v>7590</v>
      </c>
      <c r="J9" s="963">
        <v>7850</v>
      </c>
      <c r="K9" s="963">
        <v>7605</v>
      </c>
      <c r="L9" s="963">
        <v>7565</v>
      </c>
      <c r="M9" s="963">
        <v>7740</v>
      </c>
      <c r="N9" s="655">
        <v>1080</v>
      </c>
      <c r="O9" s="887">
        <v>16.216216216216218</v>
      </c>
    </row>
    <row r="10" spans="1:15" x14ac:dyDescent="0.2">
      <c r="A10" s="875">
        <v>3</v>
      </c>
      <c r="B10" s="876" t="s">
        <v>10</v>
      </c>
      <c r="C10" s="963">
        <v>7475</v>
      </c>
      <c r="D10" s="963">
        <v>7690</v>
      </c>
      <c r="E10" s="963">
        <v>7940</v>
      </c>
      <c r="F10" s="963">
        <v>8490</v>
      </c>
      <c r="G10" s="963">
        <v>8770</v>
      </c>
      <c r="H10" s="963">
        <v>8880</v>
      </c>
      <c r="I10" s="963">
        <v>9135</v>
      </c>
      <c r="J10" s="963">
        <v>9315</v>
      </c>
      <c r="K10" s="963">
        <v>9355</v>
      </c>
      <c r="L10" s="963">
        <v>9500</v>
      </c>
      <c r="M10" s="963">
        <v>9610</v>
      </c>
      <c r="N10" s="655">
        <v>2135</v>
      </c>
      <c r="O10" s="887">
        <v>28.561872909698998</v>
      </c>
    </row>
    <row r="11" spans="1:15" x14ac:dyDescent="0.2">
      <c r="A11" s="875">
        <v>4</v>
      </c>
      <c r="B11" s="876" t="s">
        <v>3</v>
      </c>
      <c r="C11" s="963">
        <v>5910</v>
      </c>
      <c r="D11" s="963">
        <v>6025</v>
      </c>
      <c r="E11" s="963">
        <v>6165</v>
      </c>
      <c r="F11" s="963">
        <v>6785</v>
      </c>
      <c r="G11" s="963">
        <v>7220</v>
      </c>
      <c r="H11" s="963">
        <v>7425</v>
      </c>
      <c r="I11" s="963">
        <v>7825</v>
      </c>
      <c r="J11" s="963">
        <v>8030</v>
      </c>
      <c r="K11" s="963">
        <v>7955</v>
      </c>
      <c r="L11" s="963">
        <v>8035</v>
      </c>
      <c r="M11" s="963">
        <v>8225</v>
      </c>
      <c r="N11" s="655">
        <v>2315</v>
      </c>
      <c r="O11" s="887">
        <v>39.170896785109981</v>
      </c>
    </row>
    <row r="12" spans="1:15" x14ac:dyDescent="0.2">
      <c r="A12" s="875">
        <v>5</v>
      </c>
      <c r="B12" s="876" t="s">
        <v>7</v>
      </c>
      <c r="C12" s="963">
        <v>3690</v>
      </c>
      <c r="D12" s="963">
        <v>3795</v>
      </c>
      <c r="E12" s="963">
        <v>3830</v>
      </c>
      <c r="F12" s="963">
        <v>4280</v>
      </c>
      <c r="G12" s="963">
        <v>4410</v>
      </c>
      <c r="H12" s="963">
        <v>4425</v>
      </c>
      <c r="I12" s="963">
        <v>4525</v>
      </c>
      <c r="J12" s="963">
        <v>4555</v>
      </c>
      <c r="K12" s="963">
        <v>4570</v>
      </c>
      <c r="L12" s="963">
        <v>4545</v>
      </c>
      <c r="M12" s="963">
        <v>4645</v>
      </c>
      <c r="N12" s="655">
        <v>955</v>
      </c>
      <c r="O12" s="887">
        <v>25.880758807588077</v>
      </c>
    </row>
    <row r="13" spans="1:15" x14ac:dyDescent="0.2">
      <c r="A13" s="875">
        <v>6</v>
      </c>
      <c r="B13" s="876" t="s">
        <v>11</v>
      </c>
      <c r="C13" s="963">
        <v>2240</v>
      </c>
      <c r="D13" s="963">
        <v>2310</v>
      </c>
      <c r="E13" s="963">
        <v>2395</v>
      </c>
      <c r="F13" s="963">
        <v>2800</v>
      </c>
      <c r="G13" s="963">
        <v>2890</v>
      </c>
      <c r="H13" s="963">
        <v>2940</v>
      </c>
      <c r="I13" s="963">
        <v>3025</v>
      </c>
      <c r="J13" s="963">
        <v>3085</v>
      </c>
      <c r="K13" s="963">
        <v>3120</v>
      </c>
      <c r="L13" s="963">
        <v>3160</v>
      </c>
      <c r="M13" s="963">
        <v>3150</v>
      </c>
      <c r="N13" s="655">
        <v>910</v>
      </c>
      <c r="O13" s="887">
        <v>40.625</v>
      </c>
    </row>
    <row r="14" spans="1:15" x14ac:dyDescent="0.2">
      <c r="A14" s="875">
        <v>7</v>
      </c>
      <c r="B14" s="876" t="s">
        <v>4</v>
      </c>
      <c r="C14" s="963">
        <v>1375</v>
      </c>
      <c r="D14" s="963">
        <v>1425</v>
      </c>
      <c r="E14" s="963">
        <v>1445</v>
      </c>
      <c r="F14" s="963">
        <v>2045</v>
      </c>
      <c r="G14" s="963">
        <v>2125</v>
      </c>
      <c r="H14" s="963">
        <v>2120</v>
      </c>
      <c r="I14" s="963">
        <v>2165</v>
      </c>
      <c r="J14" s="963">
        <v>2185</v>
      </c>
      <c r="K14" s="963">
        <v>2170</v>
      </c>
      <c r="L14" s="963">
        <v>2195</v>
      </c>
      <c r="M14" s="963">
        <v>2280</v>
      </c>
      <c r="N14" s="655">
        <v>905</v>
      </c>
      <c r="O14" s="887">
        <v>65.818181818181813</v>
      </c>
    </row>
    <row r="15" spans="1:15" x14ac:dyDescent="0.2">
      <c r="A15" s="875">
        <v>8</v>
      </c>
      <c r="B15" s="876" t="s">
        <v>5</v>
      </c>
      <c r="C15" s="963">
        <v>2000</v>
      </c>
      <c r="D15" s="963">
        <v>2040</v>
      </c>
      <c r="E15" s="963">
        <v>2120</v>
      </c>
      <c r="F15" s="963">
        <v>2225</v>
      </c>
      <c r="G15" s="963">
        <v>2225</v>
      </c>
      <c r="H15" s="963">
        <v>2260</v>
      </c>
      <c r="I15" s="963">
        <v>2320</v>
      </c>
      <c r="J15" s="963">
        <v>2355</v>
      </c>
      <c r="K15" s="963">
        <v>2340</v>
      </c>
      <c r="L15" s="963">
        <v>2420</v>
      </c>
      <c r="M15" s="963">
        <v>2470</v>
      </c>
      <c r="N15" s="655">
        <v>470</v>
      </c>
      <c r="O15" s="887">
        <v>23.5</v>
      </c>
    </row>
    <row r="16" spans="1:15" x14ac:dyDescent="0.2">
      <c r="A16" s="875">
        <v>9</v>
      </c>
      <c r="B16" s="876" t="s">
        <v>8</v>
      </c>
      <c r="C16" s="963">
        <v>1795</v>
      </c>
      <c r="D16" s="963">
        <v>1870</v>
      </c>
      <c r="E16" s="963">
        <v>1900</v>
      </c>
      <c r="F16" s="963">
        <v>2205</v>
      </c>
      <c r="G16" s="963">
        <v>2275</v>
      </c>
      <c r="H16" s="963">
        <v>2310</v>
      </c>
      <c r="I16" s="963">
        <v>2370</v>
      </c>
      <c r="J16" s="963">
        <v>2425</v>
      </c>
      <c r="K16" s="963">
        <v>2430</v>
      </c>
      <c r="L16" s="963">
        <v>2455</v>
      </c>
      <c r="M16" s="963">
        <v>2515</v>
      </c>
      <c r="N16" s="655">
        <v>720</v>
      </c>
      <c r="O16" s="887">
        <v>40.111420612813369</v>
      </c>
    </row>
    <row r="17" spans="1:15" x14ac:dyDescent="0.2">
      <c r="A17" s="875">
        <v>10</v>
      </c>
      <c r="B17" s="876" t="s">
        <v>9</v>
      </c>
      <c r="C17" s="963">
        <v>3130</v>
      </c>
      <c r="D17" s="963">
        <v>3180</v>
      </c>
      <c r="E17" s="963">
        <v>3275</v>
      </c>
      <c r="F17" s="963">
        <v>3645</v>
      </c>
      <c r="G17" s="963">
        <v>3735</v>
      </c>
      <c r="H17" s="963">
        <v>3860</v>
      </c>
      <c r="I17" s="963">
        <v>4015</v>
      </c>
      <c r="J17" s="963">
        <v>4085</v>
      </c>
      <c r="K17" s="963">
        <v>4060</v>
      </c>
      <c r="L17" s="963">
        <v>4080</v>
      </c>
      <c r="M17" s="963">
        <v>4075</v>
      </c>
      <c r="N17" s="655">
        <v>945</v>
      </c>
      <c r="O17" s="887">
        <v>30.191693290734822</v>
      </c>
    </row>
    <row r="18" spans="1:15" x14ac:dyDescent="0.2">
      <c r="A18" s="875">
        <v>11</v>
      </c>
      <c r="B18" s="876" t="s">
        <v>406</v>
      </c>
      <c r="C18" s="963">
        <v>3545</v>
      </c>
      <c r="D18" s="963">
        <v>3700</v>
      </c>
      <c r="E18" s="963">
        <v>3730</v>
      </c>
      <c r="F18" s="963">
        <v>4530</v>
      </c>
      <c r="G18" s="963">
        <v>4795</v>
      </c>
      <c r="H18" s="963">
        <v>4735</v>
      </c>
      <c r="I18" s="963">
        <v>5035</v>
      </c>
      <c r="J18" s="963">
        <v>5140</v>
      </c>
      <c r="K18" s="963">
        <v>5150</v>
      </c>
      <c r="L18" s="963">
        <v>5185</v>
      </c>
      <c r="M18" s="963">
        <v>5295</v>
      </c>
      <c r="N18" s="655">
        <v>1750</v>
      </c>
      <c r="O18" s="887">
        <v>49.365303244005645</v>
      </c>
    </row>
    <row r="19" spans="1:15" x14ac:dyDescent="0.2">
      <c r="A19" s="875">
        <v>12</v>
      </c>
      <c r="B19" s="876" t="s">
        <v>165</v>
      </c>
      <c r="C19" s="963">
        <v>5010</v>
      </c>
      <c r="D19" s="963">
        <v>5170</v>
      </c>
      <c r="E19" s="963">
        <v>5300</v>
      </c>
      <c r="F19" s="963">
        <v>5955</v>
      </c>
      <c r="G19" s="963">
        <v>6140</v>
      </c>
      <c r="H19" s="963">
        <v>6135</v>
      </c>
      <c r="I19" s="963">
        <v>6395</v>
      </c>
      <c r="J19" s="963">
        <v>6480</v>
      </c>
      <c r="K19" s="963">
        <v>6455</v>
      </c>
      <c r="L19" s="963">
        <v>6440</v>
      </c>
      <c r="M19" s="963">
        <v>6475</v>
      </c>
      <c r="N19" s="655">
        <v>1465</v>
      </c>
      <c r="O19" s="887">
        <v>29.241516966067866</v>
      </c>
    </row>
    <row r="20" spans="1:15" x14ac:dyDescent="0.2">
      <c r="A20" s="877"/>
      <c r="B20" s="876" t="s">
        <v>402</v>
      </c>
      <c r="C20" s="963">
        <v>3025</v>
      </c>
      <c r="D20" s="963">
        <v>3445</v>
      </c>
      <c r="E20" s="963">
        <v>3820</v>
      </c>
      <c r="F20" s="963">
        <v>525</v>
      </c>
      <c r="G20" s="963">
        <v>615</v>
      </c>
      <c r="H20" s="963">
        <v>840</v>
      </c>
      <c r="I20" s="963">
        <v>95</v>
      </c>
      <c r="J20" s="963">
        <v>80</v>
      </c>
      <c r="K20" s="963">
        <v>75</v>
      </c>
      <c r="L20" s="963">
        <v>120</v>
      </c>
      <c r="M20" s="963">
        <v>170</v>
      </c>
      <c r="N20" s="655"/>
      <c r="O20" s="887"/>
    </row>
    <row r="21" spans="1:15" x14ac:dyDescent="0.2">
      <c r="A21" s="877"/>
      <c r="B21" s="876"/>
      <c r="C21" s="964"/>
      <c r="D21" s="964"/>
      <c r="E21" s="964"/>
      <c r="F21" s="964"/>
      <c r="G21" s="964"/>
      <c r="H21" s="964"/>
      <c r="I21" s="964"/>
      <c r="J21" s="964"/>
      <c r="K21" s="964"/>
      <c r="L21" s="964"/>
      <c r="M21" s="964"/>
      <c r="N21" s="831"/>
      <c r="O21" s="887"/>
    </row>
    <row r="22" spans="1:15" x14ac:dyDescent="0.2">
      <c r="A22" s="87"/>
      <c r="B22" s="231" t="s">
        <v>20</v>
      </c>
      <c r="C22" s="965">
        <v>51395</v>
      </c>
      <c r="D22" s="965">
        <v>53205</v>
      </c>
      <c r="E22" s="965">
        <v>54770</v>
      </c>
      <c r="F22" s="965">
        <v>57235</v>
      </c>
      <c r="G22" s="965">
        <v>59515</v>
      </c>
      <c r="H22" s="965">
        <v>60425</v>
      </c>
      <c r="I22" s="965">
        <v>61770</v>
      </c>
      <c r="J22" s="965">
        <v>62975</v>
      </c>
      <c r="K22" s="965">
        <v>62585</v>
      </c>
      <c r="L22" s="965">
        <v>62990</v>
      </c>
      <c r="M22" s="965">
        <v>64085</v>
      </c>
      <c r="N22" s="878">
        <v>12690</v>
      </c>
      <c r="O22" s="904">
        <v>24.691117813016831</v>
      </c>
    </row>
    <row r="23" spans="1:15" x14ac:dyDescent="0.2">
      <c r="A23" s="72"/>
      <c r="B23" s="72"/>
      <c r="C23" s="72"/>
      <c r="D23" s="72"/>
      <c r="E23" s="72"/>
      <c r="F23" s="72"/>
      <c r="G23" s="72"/>
      <c r="H23" s="72"/>
      <c r="I23" s="72"/>
      <c r="J23" s="72"/>
      <c r="K23" s="72"/>
      <c r="L23" s="72"/>
      <c r="M23" s="72"/>
      <c r="N23" s="72"/>
      <c r="O23" s="72"/>
    </row>
    <row r="24" spans="1:15" ht="6" customHeight="1" x14ac:dyDescent="0.2">
      <c r="A24" s="53"/>
      <c r="B24" s="53"/>
      <c r="C24" s="53"/>
      <c r="D24" s="53"/>
      <c r="E24" s="53"/>
      <c r="F24" s="53"/>
      <c r="G24" s="53"/>
      <c r="H24" s="53"/>
      <c r="I24" s="53"/>
      <c r="J24" s="53"/>
      <c r="K24" s="53"/>
      <c r="L24" s="53"/>
      <c r="M24" s="53"/>
      <c r="N24" s="53"/>
      <c r="O24" s="53"/>
    </row>
    <row r="25" spans="1:15" x14ac:dyDescent="0.2">
      <c r="A25" s="65" t="s">
        <v>303</v>
      </c>
      <c r="B25" s="92"/>
      <c r="C25" s="56"/>
      <c r="D25" s="56"/>
      <c r="E25" s="56"/>
      <c r="F25" s="56"/>
      <c r="G25" s="56"/>
      <c r="H25" s="56"/>
      <c r="I25" s="56"/>
      <c r="J25" s="56"/>
      <c r="K25" s="56"/>
      <c r="L25" s="56"/>
      <c r="M25" s="56"/>
      <c r="N25" s="92"/>
      <c r="O25" s="66" t="s">
        <v>241</v>
      </c>
    </row>
    <row r="26" spans="1:15" x14ac:dyDescent="0.2">
      <c r="A26" s="1041" t="str">
        <f>CONCATENATE("Veränderung der sozialversicherungspflichtig Beschäftigten ",$C$5,"-",$M$5," (absolut) in den Stadtbezirken")</f>
        <v>Veränderung der sozialversicherungspflichtig Beschäftigten 2012-2022 (absolut) in den Stadtbezirken</v>
      </c>
      <c r="B26" s="53"/>
      <c r="C26" s="53"/>
      <c r="D26" s="53"/>
      <c r="E26" s="53"/>
      <c r="F26" s="53"/>
      <c r="G26" s="53"/>
      <c r="H26" s="53"/>
      <c r="I26" s="53"/>
      <c r="J26" s="53"/>
      <c r="K26" s="53"/>
      <c r="L26" s="53"/>
      <c r="M26" s="53"/>
      <c r="N26" s="53"/>
      <c r="O26" s="53"/>
    </row>
    <row r="27" spans="1:15" x14ac:dyDescent="0.2">
      <c r="A27" s="53"/>
      <c r="B27" s="53"/>
      <c r="C27" s="53"/>
      <c r="D27" s="53"/>
      <c r="E27" s="53"/>
      <c r="F27" s="53"/>
      <c r="G27" s="53"/>
      <c r="H27" s="53"/>
      <c r="I27" s="53"/>
      <c r="J27" s="53"/>
      <c r="K27" s="53"/>
      <c r="L27" s="53"/>
      <c r="M27" s="53"/>
      <c r="N27" s="53"/>
      <c r="O27" s="53"/>
    </row>
    <row r="28" spans="1:15" x14ac:dyDescent="0.2">
      <c r="A28" s="53"/>
      <c r="B28" s="53"/>
      <c r="C28" s="53"/>
      <c r="D28" s="53"/>
      <c r="E28" s="53"/>
      <c r="F28" s="53"/>
      <c r="G28" s="53"/>
      <c r="H28" s="53"/>
      <c r="I28" s="53"/>
      <c r="J28" s="53"/>
      <c r="K28" s="53"/>
      <c r="L28" s="53"/>
      <c r="M28" s="53"/>
      <c r="N28" s="53"/>
      <c r="O28" s="53"/>
    </row>
    <row r="29" spans="1:15" x14ac:dyDescent="0.2">
      <c r="A29" s="53"/>
      <c r="B29" s="53"/>
      <c r="C29" s="53"/>
      <c r="D29" s="53"/>
      <c r="E29" s="53"/>
      <c r="F29" s="53"/>
      <c r="G29" s="53"/>
      <c r="H29" s="53"/>
      <c r="I29" s="53"/>
      <c r="J29" s="53"/>
      <c r="K29" s="53"/>
      <c r="L29" s="53"/>
      <c r="M29" s="53"/>
      <c r="N29" s="53"/>
      <c r="O29" s="53"/>
    </row>
    <row r="30" spans="1:15" x14ac:dyDescent="0.2">
      <c r="A30" s="53"/>
      <c r="B30" s="53"/>
      <c r="C30" s="53"/>
      <c r="D30" s="53"/>
      <c r="E30" s="53"/>
      <c r="F30" s="53"/>
      <c r="G30" s="53"/>
      <c r="H30" s="53"/>
      <c r="I30" s="53"/>
      <c r="J30" s="53"/>
      <c r="K30" s="53"/>
      <c r="L30" s="53"/>
      <c r="M30" s="53"/>
      <c r="N30" s="53"/>
      <c r="O30" s="53"/>
    </row>
    <row r="31" spans="1:15" x14ac:dyDescent="0.2">
      <c r="A31" s="53"/>
      <c r="B31" s="53"/>
      <c r="C31" s="53"/>
      <c r="D31" s="53"/>
      <c r="E31" s="53"/>
      <c r="F31" s="53"/>
      <c r="G31" s="53"/>
      <c r="H31" s="53"/>
      <c r="I31" s="53"/>
      <c r="J31" s="53"/>
      <c r="K31" s="53"/>
      <c r="L31" s="53"/>
      <c r="M31" s="53"/>
      <c r="N31" s="53"/>
      <c r="O31" s="53"/>
    </row>
    <row r="32" spans="1:15" x14ac:dyDescent="0.2">
      <c r="A32" s="53"/>
      <c r="B32" s="53"/>
      <c r="C32" s="53"/>
      <c r="D32" s="53"/>
      <c r="E32" s="53"/>
      <c r="F32" s="53"/>
      <c r="G32" s="53"/>
      <c r="H32" s="53"/>
      <c r="I32" s="53"/>
      <c r="J32" s="53"/>
      <c r="K32" s="53"/>
      <c r="L32" s="53"/>
      <c r="M32" s="53"/>
      <c r="N32" s="53"/>
      <c r="O32" s="53"/>
    </row>
    <row r="33" spans="1:15" x14ac:dyDescent="0.2">
      <c r="A33" s="53"/>
      <c r="B33" s="53"/>
      <c r="C33" s="53"/>
      <c r="D33" s="53"/>
      <c r="E33" s="53"/>
      <c r="F33" s="53"/>
      <c r="G33" s="53"/>
      <c r="H33" s="53"/>
      <c r="I33" s="53"/>
      <c r="J33" s="53"/>
      <c r="K33" s="53"/>
      <c r="L33" s="53"/>
      <c r="M33" s="53"/>
      <c r="N33" s="53"/>
      <c r="O33" s="53"/>
    </row>
    <row r="34" spans="1:15" x14ac:dyDescent="0.2">
      <c r="A34" s="53"/>
      <c r="B34" s="53"/>
      <c r="C34" s="53"/>
      <c r="D34" s="53"/>
      <c r="E34" s="53"/>
      <c r="F34" s="53"/>
      <c r="G34" s="53"/>
      <c r="H34" s="53"/>
      <c r="I34" s="53"/>
      <c r="J34" s="53"/>
      <c r="K34" s="53"/>
      <c r="L34" s="53"/>
      <c r="M34" s="53"/>
      <c r="N34" s="53"/>
      <c r="O34" s="53"/>
    </row>
    <row r="35" spans="1:15" x14ac:dyDescent="0.2">
      <c r="A35" s="53"/>
      <c r="B35" s="53"/>
      <c r="C35" s="53"/>
      <c r="D35" s="53"/>
      <c r="E35" s="53"/>
      <c r="F35" s="53"/>
      <c r="G35" s="53"/>
      <c r="H35" s="53"/>
      <c r="I35" s="53"/>
      <c r="J35" s="53"/>
      <c r="K35" s="53"/>
      <c r="L35" s="53"/>
      <c r="M35" s="53"/>
      <c r="N35" s="53"/>
      <c r="O35" s="53"/>
    </row>
    <row r="36" spans="1:15" x14ac:dyDescent="0.2">
      <c r="A36" s="53"/>
      <c r="B36" s="53"/>
      <c r="C36" s="53"/>
      <c r="D36" s="53"/>
      <c r="E36" s="53"/>
      <c r="F36" s="53"/>
      <c r="G36" s="53"/>
      <c r="H36" s="53"/>
      <c r="I36" s="53"/>
      <c r="J36" s="53"/>
      <c r="K36" s="53"/>
      <c r="L36" s="53"/>
      <c r="M36" s="53"/>
      <c r="N36" s="53"/>
      <c r="O36" s="53"/>
    </row>
    <row r="37" spans="1:15" x14ac:dyDescent="0.2">
      <c r="A37" s="53"/>
      <c r="B37" s="53"/>
      <c r="C37" s="53"/>
      <c r="D37" s="53"/>
      <c r="E37" s="53"/>
      <c r="F37" s="53"/>
      <c r="G37" s="53"/>
      <c r="H37" s="53"/>
      <c r="I37" s="53"/>
      <c r="J37" s="53"/>
      <c r="K37" s="53"/>
      <c r="L37" s="53"/>
      <c r="M37" s="53"/>
      <c r="N37" s="53"/>
      <c r="O37" s="53"/>
    </row>
    <row r="38" spans="1:15" x14ac:dyDescent="0.2">
      <c r="A38" s="53"/>
      <c r="B38" s="53"/>
      <c r="C38" s="53"/>
      <c r="D38" s="53"/>
      <c r="E38" s="53"/>
      <c r="F38" s="53"/>
      <c r="G38" s="53"/>
      <c r="H38" s="53"/>
      <c r="I38" s="53"/>
      <c r="J38" s="53"/>
      <c r="K38" s="53"/>
      <c r="L38" s="53"/>
      <c r="M38" s="53"/>
      <c r="N38" s="53"/>
      <c r="O38" s="53"/>
    </row>
    <row r="39" spans="1:15" x14ac:dyDescent="0.2">
      <c r="A39" s="53"/>
      <c r="B39" s="53"/>
      <c r="C39" s="53"/>
      <c r="D39" s="53"/>
      <c r="E39" s="53"/>
      <c r="F39" s="53"/>
      <c r="G39" s="53"/>
      <c r="H39" s="53"/>
      <c r="I39" s="53"/>
      <c r="J39" s="53"/>
      <c r="K39" s="53"/>
      <c r="L39" s="53"/>
      <c r="M39" s="53"/>
      <c r="N39" s="53"/>
      <c r="O39" s="53"/>
    </row>
    <row r="40" spans="1:15" x14ac:dyDescent="0.2">
      <c r="A40" s="53"/>
      <c r="B40" s="53"/>
      <c r="C40" s="53"/>
      <c r="D40" s="53"/>
      <c r="E40" s="53"/>
      <c r="F40" s="53"/>
      <c r="G40" s="53"/>
      <c r="H40" s="53"/>
      <c r="I40" s="53"/>
      <c r="J40" s="53"/>
      <c r="K40" s="53"/>
      <c r="L40" s="53"/>
      <c r="M40" s="53"/>
      <c r="N40" s="53"/>
      <c r="O40" s="53"/>
    </row>
    <row r="41" spans="1:15" x14ac:dyDescent="0.2">
      <c r="A41" s="53"/>
      <c r="B41" s="53"/>
      <c r="C41" s="53"/>
      <c r="D41" s="53"/>
      <c r="E41" s="53"/>
      <c r="F41" s="53"/>
      <c r="G41" s="53"/>
      <c r="H41" s="53"/>
      <c r="I41" s="53"/>
      <c r="J41" s="53"/>
      <c r="K41" s="53"/>
      <c r="L41" s="53"/>
      <c r="M41" s="53"/>
      <c r="N41" s="53"/>
      <c r="O41" s="53"/>
    </row>
    <row r="42" spans="1:15" x14ac:dyDescent="0.2">
      <c r="A42" s="53"/>
      <c r="B42" s="53"/>
      <c r="C42" s="53"/>
      <c r="D42" s="53"/>
      <c r="E42" s="53"/>
      <c r="F42" s="53"/>
      <c r="G42" s="53"/>
      <c r="H42" s="53"/>
      <c r="I42" s="53"/>
      <c r="J42" s="53"/>
      <c r="K42" s="53"/>
      <c r="L42" s="53"/>
      <c r="M42" s="53"/>
      <c r="N42" s="53"/>
      <c r="O42" s="53"/>
    </row>
    <row r="43" spans="1:15" x14ac:dyDescent="0.2">
      <c r="A43" s="53"/>
      <c r="B43" s="53"/>
      <c r="C43" s="53"/>
      <c r="D43" s="53"/>
      <c r="E43" s="53"/>
      <c r="F43" s="53"/>
      <c r="G43" s="53"/>
      <c r="H43" s="53"/>
      <c r="I43" s="53"/>
      <c r="J43" s="53"/>
      <c r="K43" s="53"/>
      <c r="L43" s="53"/>
      <c r="M43" s="53"/>
      <c r="N43" s="53"/>
      <c r="O43" s="53"/>
    </row>
    <row r="44" spans="1:15" x14ac:dyDescent="0.2">
      <c r="A44" s="53"/>
      <c r="B44" s="53"/>
      <c r="C44" s="53"/>
      <c r="D44" s="53"/>
      <c r="E44" s="53"/>
      <c r="F44" s="53"/>
      <c r="G44" s="53"/>
      <c r="H44" s="53"/>
      <c r="I44" s="53"/>
      <c r="J44" s="53"/>
      <c r="K44" s="53"/>
      <c r="L44" s="53"/>
      <c r="M44" s="53"/>
      <c r="N44" s="53"/>
      <c r="O44" s="53"/>
    </row>
    <row r="45" spans="1:15" x14ac:dyDescent="0.2">
      <c r="A45" s="53"/>
      <c r="B45" s="53"/>
      <c r="C45" s="53"/>
      <c r="D45" s="53"/>
      <c r="E45" s="53"/>
      <c r="F45" s="53"/>
      <c r="G45" s="53"/>
      <c r="H45" s="53"/>
      <c r="I45" s="53"/>
      <c r="J45" s="53"/>
      <c r="K45" s="53"/>
      <c r="L45" s="53"/>
      <c r="M45" s="53"/>
      <c r="N45" s="53"/>
      <c r="O45" s="53"/>
    </row>
    <row r="46" spans="1:15" x14ac:dyDescent="0.2">
      <c r="A46" s="53"/>
      <c r="B46" s="53"/>
      <c r="C46" s="53"/>
      <c r="D46" s="53"/>
      <c r="E46" s="53"/>
      <c r="F46" s="53"/>
      <c r="G46" s="53"/>
      <c r="H46" s="53"/>
      <c r="I46" s="53"/>
      <c r="J46" s="53"/>
      <c r="K46" s="53"/>
      <c r="L46" s="53"/>
      <c r="M46" s="53"/>
      <c r="N46" s="53"/>
      <c r="O46" s="53"/>
    </row>
    <row r="47" spans="1:15" x14ac:dyDescent="0.2">
      <c r="A47" s="53"/>
      <c r="B47" s="53"/>
      <c r="C47" s="53"/>
      <c r="D47" s="53"/>
      <c r="E47" s="53"/>
      <c r="F47" s="53"/>
      <c r="G47" s="53"/>
      <c r="H47" s="53"/>
      <c r="I47" s="53"/>
      <c r="J47" s="53"/>
      <c r="K47" s="53"/>
      <c r="L47" s="53"/>
      <c r="M47" s="53"/>
      <c r="N47" s="53"/>
      <c r="O47" s="53"/>
    </row>
    <row r="48" spans="1:15" x14ac:dyDescent="0.2">
      <c r="A48" s="53"/>
      <c r="B48" s="53"/>
      <c r="C48" s="53"/>
      <c r="D48" s="53"/>
      <c r="E48" s="53"/>
      <c r="F48" s="53"/>
      <c r="G48" s="53"/>
      <c r="H48" s="53"/>
      <c r="I48" s="53"/>
      <c r="J48" s="53"/>
      <c r="K48" s="53"/>
      <c r="L48" s="53"/>
      <c r="M48" s="53"/>
      <c r="N48" s="53"/>
      <c r="O48" s="53"/>
    </row>
    <row r="49" spans="1:15" x14ac:dyDescent="0.2">
      <c r="A49" s="53"/>
      <c r="B49" s="53"/>
      <c r="C49" s="53"/>
      <c r="D49" s="53"/>
      <c r="E49" s="53"/>
      <c r="F49" s="53"/>
      <c r="G49" s="53"/>
      <c r="H49" s="53"/>
      <c r="I49" s="53"/>
      <c r="J49" s="53"/>
      <c r="K49" s="53"/>
      <c r="L49" s="53"/>
      <c r="M49" s="53"/>
      <c r="N49" s="53"/>
      <c r="O49" s="53"/>
    </row>
    <row r="50" spans="1:15" x14ac:dyDescent="0.2">
      <c r="A50" s="53"/>
      <c r="B50" s="53"/>
      <c r="C50" s="53"/>
      <c r="D50" s="53"/>
      <c r="E50" s="53"/>
      <c r="F50" s="53"/>
      <c r="G50" s="53"/>
      <c r="H50" s="53"/>
      <c r="I50" s="53"/>
      <c r="J50" s="53"/>
      <c r="K50" s="53"/>
      <c r="L50" s="53"/>
      <c r="M50" s="53"/>
      <c r="N50" s="53"/>
      <c r="O50" s="53"/>
    </row>
    <row r="51" spans="1:15" x14ac:dyDescent="0.2">
      <c r="A51" s="53"/>
      <c r="B51" s="53"/>
      <c r="C51" s="53"/>
      <c r="D51" s="53"/>
      <c r="E51" s="53"/>
      <c r="F51" s="53"/>
      <c r="G51" s="53"/>
      <c r="H51" s="53"/>
      <c r="I51" s="53"/>
      <c r="J51" s="53"/>
      <c r="K51" s="53"/>
      <c r="L51" s="53"/>
      <c r="M51" s="53"/>
      <c r="N51" s="53"/>
      <c r="O51" s="53"/>
    </row>
    <row r="52" spans="1:15" x14ac:dyDescent="0.2">
      <c r="A52" s="53"/>
      <c r="B52" s="53"/>
      <c r="C52" s="53"/>
      <c r="D52" s="53"/>
      <c r="E52" s="53"/>
      <c r="F52" s="53"/>
      <c r="G52" s="53"/>
      <c r="H52" s="53"/>
      <c r="I52" s="53"/>
      <c r="J52" s="53"/>
      <c r="K52" s="53"/>
      <c r="L52" s="53"/>
      <c r="M52" s="53"/>
      <c r="N52" s="53"/>
      <c r="O52" s="53"/>
    </row>
    <row r="53" spans="1:15" x14ac:dyDescent="0.2">
      <c r="A53" s="53"/>
      <c r="B53" s="53"/>
      <c r="C53" s="53"/>
      <c r="D53" s="53"/>
      <c r="E53" s="53"/>
      <c r="F53" s="53"/>
      <c r="G53" s="53"/>
      <c r="H53" s="53"/>
      <c r="I53" s="53"/>
      <c r="J53" s="53"/>
      <c r="K53" s="53"/>
      <c r="L53" s="53"/>
      <c r="M53" s="53"/>
      <c r="N53" s="53"/>
      <c r="O53" s="53"/>
    </row>
    <row r="54" spans="1:15" x14ac:dyDescent="0.2">
      <c r="A54" s="53"/>
      <c r="B54" s="53"/>
      <c r="C54" s="53"/>
      <c r="D54" s="53"/>
      <c r="E54" s="53"/>
      <c r="F54" s="53"/>
      <c r="G54" s="53"/>
      <c r="H54" s="53"/>
      <c r="I54" s="53"/>
      <c r="J54" s="53"/>
      <c r="K54" s="53"/>
      <c r="L54" s="53"/>
      <c r="M54" s="53"/>
      <c r="N54" s="53"/>
      <c r="O54" s="53"/>
    </row>
    <row r="55" spans="1:15" x14ac:dyDescent="0.2">
      <c r="A55" s="53"/>
      <c r="B55" s="53"/>
      <c r="C55" s="53"/>
      <c r="D55" s="53"/>
      <c r="E55" s="53"/>
      <c r="F55" s="53"/>
      <c r="G55" s="53"/>
      <c r="H55" s="53"/>
      <c r="I55" s="53"/>
      <c r="J55" s="53"/>
      <c r="K55" s="53"/>
      <c r="L55" s="53"/>
      <c r="M55" s="53"/>
      <c r="N55" s="53"/>
      <c r="O55" s="53"/>
    </row>
    <row r="56" spans="1:15" x14ac:dyDescent="0.2">
      <c r="A56" s="1041" t="str">
        <f>CONCATENATE("Veränderung der sozialversicherungspflichtig Beschäftigten ",$C$5,"-",$M$5," (prozentual) in den Stadtbezirken")</f>
        <v>Veränderung der sozialversicherungspflichtig Beschäftigten 2012-2022 (prozentual) in den Stadtbezirken</v>
      </c>
      <c r="B56" s="53"/>
      <c r="C56" s="53"/>
      <c r="D56" s="53"/>
      <c r="E56" s="53"/>
      <c r="F56" s="53"/>
      <c r="G56" s="53" t="s">
        <v>334</v>
      </c>
      <c r="H56" s="53"/>
      <c r="I56" s="53"/>
      <c r="J56" s="53"/>
      <c r="K56" s="53"/>
      <c r="L56" s="53"/>
      <c r="M56" s="53"/>
      <c r="N56" s="53"/>
      <c r="O56" s="53"/>
    </row>
    <row r="57" spans="1:15" x14ac:dyDescent="0.2">
      <c r="A57" s="53"/>
      <c r="B57" s="53"/>
      <c r="C57" s="53"/>
      <c r="D57" s="53"/>
      <c r="E57" s="53"/>
      <c r="F57" s="53"/>
      <c r="G57" s="53"/>
      <c r="H57" s="53"/>
      <c r="I57" s="53"/>
      <c r="J57" s="53"/>
      <c r="K57" s="53"/>
      <c r="L57" s="53"/>
      <c r="M57" s="53"/>
      <c r="N57" s="53"/>
      <c r="O57" s="53"/>
    </row>
    <row r="58" spans="1:15" x14ac:dyDescent="0.2">
      <c r="A58" s="53"/>
      <c r="B58" s="53"/>
      <c r="C58" s="53"/>
      <c r="D58" s="53"/>
      <c r="E58" s="53"/>
      <c r="F58" s="53"/>
      <c r="G58" s="53"/>
      <c r="H58" s="53"/>
      <c r="I58" s="53"/>
      <c r="J58" s="53"/>
      <c r="K58" s="53"/>
      <c r="L58" s="53"/>
      <c r="M58" s="53"/>
      <c r="N58" s="53"/>
      <c r="O58" s="53"/>
    </row>
    <row r="59" spans="1:15" x14ac:dyDescent="0.2">
      <c r="A59" s="53"/>
      <c r="B59" s="53"/>
      <c r="C59" s="53"/>
      <c r="D59" s="53"/>
      <c r="E59" s="53"/>
      <c r="F59" s="53"/>
      <c r="G59" s="53"/>
      <c r="H59" s="53"/>
      <c r="I59" s="53"/>
      <c r="J59" s="53"/>
      <c r="K59" s="53"/>
      <c r="L59" s="53"/>
      <c r="M59" s="53"/>
      <c r="N59" s="53"/>
      <c r="O59" s="53"/>
    </row>
    <row r="60" spans="1:15" x14ac:dyDescent="0.2">
      <c r="A60" s="53"/>
      <c r="B60" s="53"/>
      <c r="C60" s="53"/>
      <c r="D60" s="53"/>
      <c r="E60" s="53"/>
      <c r="F60" s="53"/>
      <c r="G60" s="53"/>
      <c r="H60" s="53"/>
      <c r="I60" s="53"/>
      <c r="J60" s="53"/>
      <c r="K60" s="53"/>
      <c r="L60" s="53"/>
      <c r="M60" s="53"/>
      <c r="N60" s="53"/>
      <c r="O60" s="53"/>
    </row>
    <row r="61" spans="1:15" x14ac:dyDescent="0.2">
      <c r="A61" s="53"/>
      <c r="B61" s="53"/>
      <c r="C61" s="53"/>
      <c r="D61" s="53"/>
      <c r="E61" s="53"/>
      <c r="F61" s="53"/>
      <c r="G61" s="53"/>
      <c r="H61" s="53"/>
      <c r="I61" s="53"/>
      <c r="J61" s="53"/>
      <c r="K61" s="53"/>
      <c r="L61" s="53"/>
      <c r="M61" s="53"/>
      <c r="N61" s="53"/>
      <c r="O61" s="53"/>
    </row>
    <row r="62" spans="1:15" x14ac:dyDescent="0.2">
      <c r="A62" s="53"/>
      <c r="B62" s="53"/>
      <c r="C62" s="53"/>
      <c r="D62" s="53"/>
      <c r="E62" s="53"/>
      <c r="F62" s="53"/>
      <c r="G62" s="53"/>
      <c r="H62" s="53"/>
      <c r="I62" s="53"/>
      <c r="J62" s="53"/>
      <c r="K62" s="53"/>
      <c r="L62" s="53"/>
      <c r="M62" s="53"/>
      <c r="N62" s="53"/>
      <c r="O62" s="53"/>
    </row>
    <row r="63" spans="1:15" x14ac:dyDescent="0.2">
      <c r="A63" s="53"/>
      <c r="B63" s="53"/>
      <c r="C63" s="53"/>
      <c r="D63" s="53"/>
      <c r="E63" s="53"/>
      <c r="F63" s="53"/>
      <c r="G63" s="53"/>
      <c r="H63" s="53"/>
      <c r="I63" s="53"/>
      <c r="J63" s="53"/>
      <c r="K63" s="53"/>
      <c r="L63" s="53"/>
      <c r="M63" s="53"/>
      <c r="N63" s="53"/>
      <c r="O63" s="53"/>
    </row>
    <row r="64" spans="1:15" x14ac:dyDescent="0.2">
      <c r="A64" s="53"/>
      <c r="B64" s="53"/>
      <c r="C64" s="53"/>
      <c r="D64" s="53"/>
      <c r="E64" s="53"/>
      <c r="F64" s="53"/>
      <c r="G64" s="53"/>
      <c r="H64" s="53"/>
      <c r="I64" s="53"/>
      <c r="J64" s="53"/>
      <c r="K64" s="53"/>
      <c r="L64" s="53"/>
      <c r="M64" s="53"/>
      <c r="N64" s="53"/>
      <c r="O64" s="53"/>
    </row>
    <row r="65" spans="1:15" x14ac:dyDescent="0.2">
      <c r="A65" s="53"/>
      <c r="B65" s="53"/>
      <c r="C65" s="53"/>
      <c r="D65" s="53"/>
      <c r="E65" s="53"/>
      <c r="F65" s="53"/>
      <c r="G65" s="53"/>
      <c r="H65" s="53"/>
      <c r="I65" s="53"/>
      <c r="J65" s="53"/>
      <c r="K65" s="53"/>
      <c r="L65" s="53"/>
      <c r="M65" s="53"/>
      <c r="N65" s="53"/>
      <c r="O65" s="53"/>
    </row>
    <row r="66" spans="1:15" x14ac:dyDescent="0.2">
      <c r="A66" s="53"/>
      <c r="B66" s="53"/>
      <c r="C66" s="53"/>
      <c r="D66" s="53"/>
      <c r="E66" s="53"/>
      <c r="F66" s="53"/>
      <c r="G66" s="53"/>
      <c r="H66" s="53"/>
      <c r="I66" s="53"/>
      <c r="J66" s="53"/>
      <c r="K66" s="53"/>
      <c r="L66" s="53"/>
      <c r="M66" s="53"/>
      <c r="N66" s="53"/>
      <c r="O66" s="53"/>
    </row>
    <row r="67" spans="1:15" x14ac:dyDescent="0.2">
      <c r="A67" s="53"/>
      <c r="B67" s="53"/>
      <c r="C67" s="53"/>
      <c r="D67" s="53"/>
      <c r="E67" s="53"/>
      <c r="F67" s="53"/>
      <c r="G67" s="53"/>
      <c r="H67" s="53"/>
      <c r="I67" s="53"/>
      <c r="J67" s="53"/>
      <c r="K67" s="53"/>
      <c r="L67" s="53"/>
      <c r="M67" s="53"/>
      <c r="N67" s="53"/>
      <c r="O67" s="53"/>
    </row>
    <row r="68" spans="1:15" x14ac:dyDescent="0.2">
      <c r="A68" s="53"/>
      <c r="B68" s="53"/>
      <c r="C68" s="53"/>
      <c r="D68" s="53"/>
      <c r="E68" s="53"/>
      <c r="F68" s="53"/>
      <c r="G68" s="53"/>
      <c r="H68" s="53"/>
      <c r="I68" s="53"/>
      <c r="J68" s="53"/>
      <c r="K68" s="53"/>
      <c r="L68" s="53"/>
      <c r="M68" s="53"/>
      <c r="N68" s="53"/>
      <c r="O68" s="53"/>
    </row>
    <row r="69" spans="1:15" x14ac:dyDescent="0.2">
      <c r="A69" s="53"/>
      <c r="B69" s="53"/>
      <c r="C69" s="53"/>
      <c r="D69" s="53"/>
      <c r="E69" s="53"/>
      <c r="F69" s="53"/>
      <c r="G69" s="53"/>
      <c r="H69" s="53"/>
      <c r="I69" s="53"/>
      <c r="J69" s="53"/>
      <c r="K69" s="53"/>
      <c r="L69" s="53"/>
      <c r="M69" s="53"/>
      <c r="N69" s="53"/>
      <c r="O69" s="53"/>
    </row>
    <row r="70" spans="1:15" x14ac:dyDescent="0.2">
      <c r="A70" s="53"/>
      <c r="B70" s="53"/>
      <c r="C70" s="53"/>
      <c r="D70" s="53"/>
      <c r="E70" s="53"/>
      <c r="F70" s="53"/>
      <c r="G70" s="53"/>
      <c r="H70" s="53"/>
      <c r="I70" s="53"/>
      <c r="J70" s="53"/>
      <c r="K70" s="53"/>
      <c r="L70" s="53"/>
      <c r="M70" s="53"/>
      <c r="N70" s="53"/>
      <c r="O70" s="53"/>
    </row>
    <row r="71" spans="1:15" x14ac:dyDescent="0.2">
      <c r="A71" s="53"/>
      <c r="B71" s="53"/>
      <c r="C71" s="53"/>
      <c r="D71" s="53"/>
      <c r="E71" s="53"/>
      <c r="F71" s="53"/>
      <c r="G71" s="53"/>
      <c r="H71" s="53"/>
      <c r="I71" s="53"/>
      <c r="J71" s="53"/>
      <c r="K71" s="53"/>
      <c r="L71" s="53"/>
      <c r="M71" s="53"/>
      <c r="N71" s="53"/>
      <c r="O71" s="53"/>
    </row>
    <row r="72" spans="1:15" x14ac:dyDescent="0.2">
      <c r="A72" s="53"/>
      <c r="B72" s="53"/>
      <c r="C72" s="53"/>
      <c r="D72" s="53"/>
      <c r="E72" s="53"/>
      <c r="F72" s="53"/>
      <c r="G72" s="53"/>
      <c r="H72" s="53"/>
      <c r="I72" s="53"/>
      <c r="J72" s="53"/>
      <c r="K72" s="53"/>
      <c r="L72" s="53"/>
      <c r="M72" s="53"/>
      <c r="N72" s="53"/>
      <c r="O72" s="53"/>
    </row>
    <row r="73" spans="1:15" x14ac:dyDescent="0.2">
      <c r="A73" s="53"/>
      <c r="B73" s="53"/>
      <c r="C73" s="53"/>
      <c r="D73" s="53"/>
      <c r="E73" s="53"/>
      <c r="F73" s="53"/>
      <c r="G73" s="53"/>
      <c r="H73" s="53"/>
      <c r="I73" s="53"/>
      <c r="J73" s="53"/>
      <c r="K73" s="53"/>
      <c r="L73" s="53"/>
      <c r="M73" s="53"/>
      <c r="N73" s="53"/>
      <c r="O73" s="53"/>
    </row>
    <row r="74" spans="1:15" x14ac:dyDescent="0.2">
      <c r="A74" s="53"/>
      <c r="B74" s="53"/>
      <c r="C74" s="53"/>
      <c r="D74" s="53"/>
      <c r="E74" s="53"/>
      <c r="F74" s="53"/>
      <c r="G74" s="53"/>
      <c r="H74" s="53"/>
      <c r="I74" s="53"/>
      <c r="J74" s="53"/>
      <c r="K74" s="53"/>
      <c r="L74" s="53"/>
      <c r="M74" s="53"/>
      <c r="N74" s="53"/>
      <c r="O74" s="53"/>
    </row>
    <row r="75" spans="1:15" x14ac:dyDescent="0.2">
      <c r="A75" s="53"/>
      <c r="B75" s="53"/>
      <c r="C75" s="53"/>
      <c r="D75" s="53"/>
      <c r="E75" s="53"/>
      <c r="F75" s="53"/>
      <c r="G75" s="53"/>
      <c r="H75" s="53"/>
      <c r="I75" s="53"/>
      <c r="J75" s="53"/>
      <c r="K75" s="53"/>
      <c r="L75" s="53"/>
      <c r="M75" s="53"/>
      <c r="N75" s="53"/>
      <c r="O75" s="53"/>
    </row>
    <row r="76" spans="1:15" x14ac:dyDescent="0.2">
      <c r="A76" s="53"/>
      <c r="B76" s="53"/>
      <c r="C76" s="53"/>
      <c r="D76" s="53"/>
      <c r="E76" s="53"/>
      <c r="F76" s="53"/>
      <c r="G76" s="53"/>
      <c r="H76" s="53"/>
      <c r="I76" s="53"/>
      <c r="J76" s="53"/>
      <c r="K76" s="53"/>
      <c r="L76" s="53"/>
      <c r="M76" s="53"/>
      <c r="N76" s="53"/>
      <c r="O76" s="53"/>
    </row>
    <row r="77" spans="1:15" x14ac:dyDescent="0.2">
      <c r="A77" s="53"/>
      <c r="B77" s="53"/>
      <c r="C77" s="53"/>
      <c r="D77" s="53"/>
      <c r="E77" s="53"/>
      <c r="F77" s="53"/>
      <c r="G77" s="53"/>
      <c r="H77" s="53"/>
      <c r="I77" s="53"/>
      <c r="J77" s="53"/>
      <c r="K77" s="53"/>
      <c r="L77" s="53"/>
      <c r="M77" s="53"/>
      <c r="N77" s="53"/>
      <c r="O77" s="53"/>
    </row>
    <row r="78" spans="1:15" x14ac:dyDescent="0.2">
      <c r="A78" s="53"/>
      <c r="B78" s="53"/>
      <c r="C78" s="53"/>
      <c r="D78" s="53"/>
      <c r="E78" s="53"/>
      <c r="F78" s="53"/>
      <c r="G78" s="53"/>
      <c r="H78" s="53"/>
      <c r="I78" s="53"/>
      <c r="J78" s="53"/>
      <c r="K78" s="53"/>
      <c r="L78" s="53"/>
      <c r="M78" s="53"/>
      <c r="N78" s="53"/>
      <c r="O78" s="53"/>
    </row>
    <row r="79" spans="1:15" x14ac:dyDescent="0.2">
      <c r="A79" s="53"/>
      <c r="B79" s="53"/>
      <c r="C79" s="53"/>
      <c r="D79" s="53"/>
      <c r="E79" s="53"/>
      <c r="F79" s="53"/>
      <c r="G79" s="53"/>
      <c r="H79" s="53"/>
      <c r="I79" s="53"/>
      <c r="J79" s="53"/>
      <c r="K79" s="53"/>
      <c r="L79" s="53"/>
      <c r="M79" s="53"/>
      <c r="N79" s="53"/>
      <c r="O79" s="53"/>
    </row>
    <row r="80" spans="1:15" x14ac:dyDescent="0.2">
      <c r="A80" s="53"/>
      <c r="B80" s="53"/>
      <c r="C80" s="53"/>
      <c r="D80" s="53"/>
      <c r="E80" s="53"/>
      <c r="F80" s="53"/>
      <c r="G80" s="53"/>
      <c r="H80" s="53"/>
      <c r="I80" s="53"/>
      <c r="J80" s="53"/>
      <c r="K80" s="53"/>
      <c r="L80" s="53"/>
      <c r="M80" s="53"/>
      <c r="N80" s="53"/>
      <c r="O80" s="53"/>
    </row>
    <row r="81" spans="1:15" x14ac:dyDescent="0.2">
      <c r="A81" s="53"/>
      <c r="B81" s="53"/>
      <c r="C81" s="53"/>
      <c r="D81" s="53"/>
      <c r="E81" s="53"/>
      <c r="F81" s="53"/>
      <c r="G81" s="53"/>
      <c r="H81" s="53"/>
      <c r="I81" s="53"/>
      <c r="J81" s="53"/>
      <c r="K81" s="53"/>
      <c r="L81" s="53"/>
      <c r="M81" s="53"/>
      <c r="N81" s="53"/>
      <c r="O81" s="53"/>
    </row>
    <row r="82" spans="1:15" x14ac:dyDescent="0.2">
      <c r="A82" s="53"/>
      <c r="B82" s="53"/>
      <c r="C82" s="53"/>
      <c r="D82" s="53"/>
      <c r="E82" s="53"/>
      <c r="F82" s="53"/>
      <c r="G82" s="53"/>
      <c r="H82" s="53"/>
      <c r="I82" s="53"/>
      <c r="J82" s="53"/>
      <c r="K82" s="53"/>
      <c r="L82" s="53"/>
      <c r="M82" s="53"/>
      <c r="N82" s="53"/>
      <c r="O82" s="53"/>
    </row>
    <row r="83" spans="1:15" x14ac:dyDescent="0.2">
      <c r="A83" s="53"/>
      <c r="B83" s="53"/>
      <c r="C83" s="53"/>
      <c r="D83" s="53"/>
      <c r="E83" s="53"/>
      <c r="F83" s="53"/>
      <c r="G83" s="53"/>
      <c r="H83" s="53"/>
      <c r="I83" s="53"/>
      <c r="J83" s="53"/>
      <c r="K83" s="53"/>
      <c r="L83" s="53"/>
      <c r="M83" s="53"/>
      <c r="N83" s="53"/>
      <c r="O83" s="53"/>
    </row>
    <row r="84" spans="1:15" x14ac:dyDescent="0.2">
      <c r="A84" s="53"/>
      <c r="B84" s="53"/>
      <c r="C84" s="53"/>
      <c r="D84" s="53"/>
      <c r="E84" s="53"/>
      <c r="F84" s="53"/>
      <c r="G84" s="53"/>
      <c r="H84" s="53"/>
      <c r="I84" s="53"/>
      <c r="J84" s="53"/>
      <c r="K84" s="53"/>
      <c r="L84" s="53"/>
      <c r="M84" s="53"/>
      <c r="N84" s="53"/>
      <c r="O84" s="53"/>
    </row>
    <row r="85" spans="1:15" x14ac:dyDescent="0.2">
      <c r="A85" s="53"/>
      <c r="B85" s="53"/>
      <c r="C85" s="53"/>
      <c r="D85" s="53"/>
      <c r="E85" s="53"/>
      <c r="F85" s="53"/>
      <c r="G85" s="53"/>
      <c r="H85" s="53"/>
      <c r="I85" s="53"/>
      <c r="J85" s="53"/>
      <c r="K85" s="53"/>
      <c r="L85" s="53"/>
      <c r="M85" s="53"/>
      <c r="N85" s="53"/>
      <c r="O85" s="53"/>
    </row>
    <row r="86" spans="1:15" x14ac:dyDescent="0.2">
      <c r="A86" s="53"/>
      <c r="B86" s="53"/>
      <c r="C86" s="53"/>
      <c r="D86" s="53"/>
      <c r="E86" s="53"/>
      <c r="F86" s="53"/>
      <c r="G86" s="53"/>
      <c r="H86" s="53"/>
      <c r="I86" s="53"/>
      <c r="J86" s="53"/>
      <c r="K86" s="53"/>
      <c r="L86" s="53"/>
      <c r="M86" s="53"/>
      <c r="N86" s="53"/>
      <c r="O86" s="53"/>
    </row>
    <row r="87" spans="1:15" x14ac:dyDescent="0.2">
      <c r="A87" s="53"/>
      <c r="B87" s="53"/>
      <c r="C87" s="53"/>
      <c r="D87" s="53"/>
      <c r="E87" s="53"/>
      <c r="F87" s="53"/>
      <c r="G87" s="53"/>
      <c r="H87" s="53"/>
      <c r="I87" s="53"/>
      <c r="J87" s="53"/>
      <c r="K87" s="53"/>
      <c r="L87" s="53"/>
      <c r="M87" s="53"/>
      <c r="N87" s="53"/>
      <c r="O87" s="53"/>
    </row>
    <row r="88" spans="1:15" x14ac:dyDescent="0.2">
      <c r="A88" s="53"/>
      <c r="B88" s="53"/>
      <c r="C88" s="53"/>
      <c r="D88" s="53"/>
      <c r="E88" s="53"/>
      <c r="F88" s="53"/>
      <c r="G88" s="53" t="s">
        <v>334</v>
      </c>
      <c r="H88" s="53"/>
      <c r="I88" s="53"/>
      <c r="J88" s="53"/>
      <c r="K88" s="53"/>
      <c r="L88" s="53"/>
      <c r="M88" s="53"/>
      <c r="N88" s="53"/>
      <c r="O88" s="53"/>
    </row>
    <row r="89" spans="1:15" x14ac:dyDescent="0.2">
      <c r="A89" s="53"/>
      <c r="B89" s="53"/>
      <c r="C89" s="53"/>
      <c r="D89" s="53"/>
      <c r="E89" s="53"/>
      <c r="F89" s="53"/>
      <c r="G89" s="53"/>
      <c r="H89" s="53"/>
      <c r="I89" s="53"/>
      <c r="J89" s="53"/>
      <c r="K89" s="53"/>
      <c r="L89" s="53"/>
      <c r="M89" s="53"/>
      <c r="N89" s="53"/>
      <c r="O89" s="53"/>
    </row>
    <row r="90" spans="1:15" x14ac:dyDescent="0.2">
      <c r="A90" s="17"/>
      <c r="B90" s="17"/>
      <c r="C90" s="17"/>
      <c r="D90" s="17"/>
      <c r="E90" s="17"/>
      <c r="F90" s="17"/>
      <c r="G90" s="17"/>
      <c r="H90" s="17"/>
      <c r="I90" s="17"/>
      <c r="J90" s="17"/>
      <c r="K90" s="17"/>
      <c r="L90" s="17"/>
      <c r="M90" s="17"/>
      <c r="N90" s="17"/>
      <c r="O90" s="17"/>
    </row>
    <row r="91" spans="1:15" x14ac:dyDescent="0.2">
      <c r="A91" s="17"/>
      <c r="B91" s="17"/>
      <c r="C91" s="17"/>
      <c r="D91" s="17"/>
      <c r="E91" s="17"/>
      <c r="F91" s="17"/>
      <c r="G91" s="17"/>
      <c r="H91" s="17"/>
      <c r="I91" s="17"/>
      <c r="J91" s="17"/>
      <c r="K91" s="17"/>
      <c r="L91" s="17"/>
      <c r="M91" s="17"/>
      <c r="N91" s="17"/>
      <c r="O91" s="17"/>
    </row>
    <row r="92" spans="1:15" x14ac:dyDescent="0.2">
      <c r="A92" s="17"/>
      <c r="B92" s="17"/>
      <c r="C92" s="17"/>
      <c r="D92" s="17"/>
      <c r="E92" s="17"/>
      <c r="F92" s="17"/>
      <c r="G92" s="17"/>
      <c r="H92" s="17"/>
      <c r="I92" s="17"/>
      <c r="J92" s="17"/>
      <c r="K92" s="17"/>
      <c r="L92" s="17"/>
      <c r="M92" s="17"/>
      <c r="N92" s="17"/>
      <c r="O92" s="17"/>
    </row>
  </sheetData>
  <mergeCells count="1">
    <mergeCell ref="N5:O5"/>
  </mergeCells>
  <hyperlinks>
    <hyperlink ref="O1" location="INHALT!A1" display="INHALT!A1" xr:uid="{73FE8379-7D67-4F2C-942C-8003D980D4EB}"/>
  </hyperlinks>
  <printOptions horizontalCentered="1" verticalCentered="1"/>
  <pageMargins left="0.31496062992125984" right="0.31496062992125984" top="0.39370078740157483" bottom="0.39370078740157483" header="0.31496062992125984" footer="0.31496062992125984"/>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2C33-A696-4C38-A8B8-70C947FC63A8}">
  <sheetPr>
    <tabColor rgb="FF92D050"/>
  </sheetPr>
  <dimension ref="A1:G124"/>
  <sheetViews>
    <sheetView zoomScaleNormal="100" workbookViewId="0"/>
  </sheetViews>
  <sheetFormatPr baseColWidth="10" defaultColWidth="11.42578125" defaultRowHeight="12.75" x14ac:dyDescent="0.2"/>
  <cols>
    <col min="1" max="1" width="78.42578125" style="4" customWidth="1"/>
    <col min="2" max="2" width="8.7109375" style="4" customWidth="1"/>
    <col min="3" max="3" width="11.42578125" style="4"/>
    <col min="4" max="7" width="11.42578125" style="5"/>
    <col min="8" max="16384" width="11.42578125" style="4"/>
  </cols>
  <sheetData>
    <row r="1" spans="1:7" x14ac:dyDescent="0.2">
      <c r="A1" s="1006"/>
      <c r="B1" s="1006"/>
      <c r="C1" s="1002"/>
      <c r="D1" s="997"/>
      <c r="E1" s="997"/>
      <c r="F1" s="997"/>
      <c r="G1" s="997"/>
    </row>
    <row r="2" spans="1:7" ht="20.25" x14ac:dyDescent="0.2">
      <c r="A2" s="1007" t="s">
        <v>0</v>
      </c>
      <c r="B2" s="1008"/>
      <c r="C2" s="1002"/>
      <c r="D2" s="997"/>
      <c r="E2" s="997"/>
      <c r="F2" s="997"/>
      <c r="G2" s="997"/>
    </row>
    <row r="3" spans="1:7" ht="20.25" x14ac:dyDescent="0.2">
      <c r="A3" s="1007" t="s">
        <v>480</v>
      </c>
      <c r="B3" s="1008"/>
      <c r="C3" s="1002"/>
      <c r="D3" s="997"/>
      <c r="E3" s="997"/>
      <c r="F3" s="997"/>
      <c r="G3" s="997"/>
    </row>
    <row r="4" spans="1:7" s="51" customFormat="1" ht="13.9" customHeight="1" x14ac:dyDescent="0.2">
      <c r="A4" s="1009"/>
      <c r="B4" s="1010"/>
      <c r="C4" s="1011"/>
      <c r="D4" s="1012"/>
      <c r="E4" s="1012"/>
      <c r="F4" s="1012"/>
      <c r="G4" s="1012"/>
    </row>
    <row r="5" spans="1:7" s="51" customFormat="1" ht="13.9" customHeight="1" x14ac:dyDescent="0.4">
      <c r="A5" s="1021"/>
      <c r="B5" s="1022"/>
      <c r="C5" s="1011"/>
      <c r="D5" s="1012"/>
      <c r="E5" s="1012"/>
      <c r="F5" s="1012"/>
      <c r="G5" s="1012"/>
    </row>
    <row r="6" spans="1:7" ht="18" x14ac:dyDescent="0.25">
      <c r="A6" s="1023" t="s">
        <v>12</v>
      </c>
      <c r="B6" s="1024" t="s">
        <v>13</v>
      </c>
      <c r="C6" s="1002"/>
      <c r="D6" s="997"/>
      <c r="E6" s="997"/>
      <c r="F6" s="997"/>
      <c r="G6" s="997"/>
    </row>
    <row r="7" spans="1:7" ht="18" x14ac:dyDescent="0.25">
      <c r="A7" s="1023"/>
      <c r="B7" s="1024"/>
      <c r="C7" s="1002"/>
      <c r="D7" s="997"/>
      <c r="E7" s="997"/>
      <c r="F7" s="997"/>
      <c r="G7" s="997"/>
    </row>
    <row r="8" spans="1:7" s="1014" customFormat="1" ht="24" customHeight="1" x14ac:dyDescent="0.2">
      <c r="A8" s="998" t="s">
        <v>263</v>
      </c>
      <c r="B8" s="1025">
        <v>5</v>
      </c>
      <c r="C8" s="1013"/>
    </row>
    <row r="9" spans="1:7" ht="24" customHeight="1" x14ac:dyDescent="0.3">
      <c r="A9" s="1026"/>
      <c r="B9" s="1005"/>
      <c r="C9" s="1002"/>
      <c r="D9" s="997"/>
      <c r="E9" s="997"/>
      <c r="F9" s="997"/>
      <c r="G9" s="997"/>
    </row>
    <row r="10" spans="1:7" ht="15.75" x14ac:dyDescent="0.25">
      <c r="A10" s="1004" t="s">
        <v>256</v>
      </c>
      <c r="B10" s="1005"/>
      <c r="C10" s="1002"/>
      <c r="D10" s="997"/>
      <c r="E10" s="997"/>
      <c r="F10" s="997"/>
      <c r="G10" s="997"/>
    </row>
    <row r="11" spans="1:7" ht="10.15" customHeight="1" x14ac:dyDescent="0.25">
      <c r="A11" s="1004"/>
      <c r="B11" s="1005"/>
      <c r="C11" s="1002"/>
      <c r="D11" s="997"/>
      <c r="E11" s="997"/>
      <c r="F11" s="997"/>
      <c r="G11" s="997"/>
    </row>
    <row r="12" spans="1:7" s="1016" customFormat="1" ht="24" customHeight="1" x14ac:dyDescent="0.2">
      <c r="A12" s="998" t="str">
        <f>'Wohnstatus-UBZ-SBZ'!A2</f>
        <v>Bevölkerung der Unterbezirke am 31.12.2022 nach Wohnstatus und Staatsangehörigkeit</v>
      </c>
      <c r="B12" s="1025">
        <v>6</v>
      </c>
      <c r="C12" s="1003"/>
      <c r="D12" s="1015"/>
      <c r="E12" s="1015"/>
      <c r="F12" s="1015"/>
      <c r="G12" s="1015"/>
    </row>
    <row r="13" spans="1:7" s="1016" customFormat="1" ht="28.9" customHeight="1" x14ac:dyDescent="0.2">
      <c r="A13" s="998" t="str">
        <f>'Übersicht-UBZ-SBZ (HWS) '!A2</f>
        <v>Bevölkerung der Unterbezirke am 31.12.2022 nach Geschlecht und Staatsangehörigkeit</v>
      </c>
      <c r="B13" s="1025">
        <v>8</v>
      </c>
      <c r="C13" s="1003"/>
      <c r="D13" s="1015"/>
      <c r="E13" s="1015"/>
      <c r="F13" s="1015"/>
      <c r="G13" s="1015"/>
    </row>
    <row r="14" spans="1:7" s="1016" customFormat="1" ht="24" customHeight="1" x14ac:dyDescent="0.2">
      <c r="A14" s="998" t="str">
        <f>'Einw.entwicklung (HWS)'!$A$2</f>
        <v>Absolute Einwohnerentwicklung in den Unterbezirken und Stadtbezirken jährlich</v>
      </c>
      <c r="B14" s="1025">
        <v>11</v>
      </c>
      <c r="C14" s="1003"/>
      <c r="D14" s="1015"/>
      <c r="E14" s="1015"/>
      <c r="F14" s="1015"/>
      <c r="G14" s="1015"/>
    </row>
    <row r="15" spans="1:7" s="1016" customFormat="1" ht="24" customHeight="1" x14ac:dyDescent="0.2">
      <c r="A15" s="998" t="str">
        <f>'Einw.entw. % (HWS) '!$A$2</f>
        <v>Absolute und prozentuale Einwohnerentwicklung in den Unterbezirken 10 Jahre</v>
      </c>
      <c r="B15" s="1025">
        <v>13</v>
      </c>
      <c r="C15" s="1003"/>
      <c r="D15" s="1015"/>
      <c r="E15" s="1015"/>
      <c r="F15" s="1015"/>
      <c r="G15" s="1015"/>
    </row>
    <row r="16" spans="1:7" s="1016" customFormat="1" ht="24" customHeight="1" x14ac:dyDescent="0.2">
      <c r="A16" s="998" t="str">
        <f>Bevölkerungsbewegung!$A$2</f>
        <v>Bevölkerungbewegungen Ingolstadts vom 1.1.2022 bis 31.12.2022</v>
      </c>
      <c r="B16" s="1025">
        <v>15</v>
      </c>
      <c r="C16" s="1003"/>
      <c r="D16" s="1015"/>
      <c r="E16" s="1015"/>
      <c r="F16" s="1015"/>
      <c r="G16" s="1015"/>
    </row>
    <row r="17" spans="1:7" s="1016" customFormat="1" ht="24" customHeight="1" x14ac:dyDescent="0.2">
      <c r="A17" s="998" t="str">
        <f>'UBZ-Alter (HWS)'!$A$2</f>
        <v>Bevölkerung der Unterbezirke am 31.12.2022 nach Altersgruppen (absolut)</v>
      </c>
      <c r="B17" s="1025">
        <v>18</v>
      </c>
      <c r="C17" s="1003"/>
      <c r="D17" s="1015"/>
      <c r="E17" s="1015"/>
      <c r="F17" s="1015"/>
      <c r="G17" s="1015"/>
    </row>
    <row r="18" spans="1:7" s="1016" customFormat="1" ht="24" customHeight="1" x14ac:dyDescent="0.2">
      <c r="A18" s="998" t="str">
        <f>'UBZ-Alter (HWS) %'!$A$2</f>
        <v>Bevölkerung der Unterbezirke am 31.12.2022 nach Altersgruppen (prozentual)</v>
      </c>
      <c r="B18" s="1025">
        <v>20</v>
      </c>
      <c r="C18" s="1003"/>
      <c r="D18" s="1015"/>
      <c r="E18" s="1015"/>
      <c r="F18" s="1015"/>
      <c r="G18" s="1015"/>
    </row>
    <row r="19" spans="1:7" s="1016" customFormat="1" ht="24" customHeight="1" x14ac:dyDescent="0.2">
      <c r="A19" s="998" t="str">
        <f>'Unter 18 (HWS)'!$A$2</f>
        <v>Anteile der unter 18-Jährigen am 31.12.2022 nach Unterbezirken</v>
      </c>
      <c r="B19" s="1025">
        <v>22</v>
      </c>
      <c r="C19" s="1003"/>
      <c r="D19" s="1015"/>
      <c r="E19" s="1015"/>
      <c r="F19" s="1015"/>
      <c r="G19" s="1015"/>
    </row>
    <row r="20" spans="1:7" s="1016" customFormat="1" ht="24" customHeight="1" x14ac:dyDescent="0.2">
      <c r="A20" s="998" t="str">
        <f>'Über 65 (HWS)'!$A$2</f>
        <v>Anteil der ab 65-Jährigen am 31.12.2022 nach Unterbezirken</v>
      </c>
      <c r="B20" s="1025">
        <v>23</v>
      </c>
      <c r="C20" s="1003"/>
      <c r="D20" s="1015"/>
      <c r="E20" s="1015"/>
      <c r="F20" s="1015"/>
      <c r="G20" s="1015"/>
    </row>
    <row r="21" spans="1:7" s="1016" customFormat="1" ht="24" customHeight="1" x14ac:dyDescent="0.2">
      <c r="A21" s="998" t="str">
        <f>'Altersgliederung (HWS)'!$A$2</f>
        <v>Altersgliederung der Stadt Ingolstadt am 31.12.2022</v>
      </c>
      <c r="B21" s="1025">
        <v>24</v>
      </c>
      <c r="C21" s="1003"/>
      <c r="D21" s="1015"/>
      <c r="E21" s="1015"/>
      <c r="F21" s="1015"/>
      <c r="G21" s="1015"/>
    </row>
    <row r="22" spans="1:7" s="1016" customFormat="1" ht="24" customHeight="1" x14ac:dyDescent="0.2">
      <c r="A22" s="998" t="s">
        <v>510</v>
      </c>
      <c r="B22" s="1025">
        <v>25</v>
      </c>
      <c r="C22" s="1003"/>
      <c r="D22" s="1015"/>
      <c r="E22" s="1015"/>
      <c r="F22" s="1015"/>
      <c r="G22" s="1015"/>
    </row>
    <row r="23" spans="1:7" s="1016" customFormat="1" ht="28.9" customHeight="1" x14ac:dyDescent="0.2">
      <c r="A23" s="998" t="str">
        <f>Flächennutzung!$A$2</f>
        <v>Flächennutzung und Besiedlungsdichte 2022</v>
      </c>
      <c r="B23" s="1025">
        <v>26</v>
      </c>
      <c r="C23" s="1003"/>
      <c r="D23" s="1015"/>
      <c r="E23" s="1015"/>
      <c r="F23" s="1015"/>
      <c r="G23" s="1015"/>
    </row>
    <row r="24" spans="1:7" s="1016" customFormat="1" ht="28.9" customHeight="1" x14ac:dyDescent="0.2">
      <c r="A24" s="998" t="str">
        <f>'UBZ-Fam (HWS)'!$A$2</f>
        <v>Bevölkerung ab 18 Jahren der Unterbezirke am 31.12.2022 nach Familienstand</v>
      </c>
      <c r="B24" s="1025">
        <v>30</v>
      </c>
      <c r="C24" s="1003"/>
      <c r="D24" s="1015"/>
      <c r="E24" s="1015"/>
      <c r="F24" s="1015"/>
      <c r="G24" s="1015"/>
    </row>
    <row r="25" spans="1:7" s="1016" customFormat="1" ht="24" customHeight="1" x14ac:dyDescent="0.2">
      <c r="A25" s="998" t="str">
        <f>'UBZ-Rel (HWS)'!$A$2</f>
        <v>Bevölkerung der Unterbezirke am 31.12.2022 nach Religionszugehörigkeit</v>
      </c>
      <c r="B25" s="1025">
        <v>32</v>
      </c>
      <c r="C25" s="1003"/>
      <c r="D25" s="1015"/>
      <c r="E25" s="1015"/>
      <c r="F25" s="1015"/>
      <c r="G25" s="1015"/>
    </row>
    <row r="26" spans="1:7" s="1016" customFormat="1" ht="24" customHeight="1" x14ac:dyDescent="0.2">
      <c r="A26" s="998" t="str">
        <f>'UBZ-neue-Staatengruppen'!$A$2</f>
        <v>Bevölkerung der Unterbezirke am 31.12.2022 nach Staatsangehörigkeit (Staatengruppen)</v>
      </c>
      <c r="B26" s="1025">
        <v>34</v>
      </c>
      <c r="C26" s="1003"/>
      <c r="D26" s="1015"/>
      <c r="E26" s="1015"/>
      <c r="F26" s="1015"/>
      <c r="G26" s="1015"/>
    </row>
    <row r="27" spans="1:7" s="1016" customFormat="1" ht="24" customHeight="1" x14ac:dyDescent="0.2">
      <c r="A27" s="998" t="str">
        <f>Migrationshintergrund!$A$2</f>
        <v>Einwohner in Ingolstadt am 31.12.2022 nach Migrationshintergrund</v>
      </c>
      <c r="B27" s="1025">
        <v>36</v>
      </c>
      <c r="C27" s="1003"/>
      <c r="D27" s="1015"/>
      <c r="E27" s="1015"/>
      <c r="F27" s="1015"/>
      <c r="G27" s="1015"/>
    </row>
    <row r="28" spans="1:7" s="1016" customFormat="1" ht="15.6" customHeight="1" x14ac:dyDescent="0.2">
      <c r="A28" s="1027"/>
      <c r="B28" s="1025"/>
      <c r="C28" s="1003"/>
      <c r="D28" s="1015"/>
      <c r="E28" s="1015"/>
      <c r="F28" s="1015"/>
      <c r="G28" s="1015"/>
    </row>
    <row r="29" spans="1:7" s="1016" customFormat="1" ht="14.45" customHeight="1" x14ac:dyDescent="0.25">
      <c r="A29" s="1004" t="s">
        <v>261</v>
      </c>
      <c r="B29" s="1028"/>
      <c r="C29" s="1003"/>
      <c r="D29" s="1015"/>
      <c r="E29" s="1015"/>
      <c r="F29" s="1015"/>
      <c r="G29" s="1015"/>
    </row>
    <row r="30" spans="1:7" s="1016" customFormat="1" ht="12" customHeight="1" x14ac:dyDescent="0.25">
      <c r="A30" s="1004"/>
      <c r="B30" s="1028"/>
      <c r="C30" s="1003"/>
      <c r="D30" s="1015"/>
      <c r="E30" s="1015"/>
      <c r="F30" s="1015"/>
      <c r="G30" s="1015"/>
    </row>
    <row r="31" spans="1:7" s="1016" customFormat="1" ht="24" customHeight="1" x14ac:dyDescent="0.2">
      <c r="A31" s="998" t="str">
        <f>'Arbeitslose gesamt'!$A$2</f>
        <v>Arbeitslose in der Stadt Ingolstadt im Juni 2022 (gesamt)</v>
      </c>
      <c r="B31" s="1025">
        <v>38</v>
      </c>
      <c r="C31" s="1003"/>
      <c r="D31" s="1015"/>
      <c r="E31" s="1015"/>
      <c r="F31" s="1015"/>
      <c r="G31" s="1015"/>
    </row>
    <row r="32" spans="1:7" s="1016" customFormat="1" ht="24" customHeight="1" x14ac:dyDescent="0.2">
      <c r="A32" s="998" t="str">
        <f>'Arbeitslose-Entw.'!$A$2</f>
        <v>Entwicklung der Arbeitslosigkeit in der Stadt Ingolstadt 2012 - 2022 (Juni)</v>
      </c>
      <c r="B32" s="1025">
        <v>39</v>
      </c>
      <c r="C32" s="1003"/>
      <c r="D32" s="1015"/>
      <c r="E32" s="1015"/>
      <c r="F32" s="1015"/>
      <c r="G32" s="1015"/>
    </row>
    <row r="33" spans="1:7" s="1016" customFormat="1" ht="24" customHeight="1" x14ac:dyDescent="0.2">
      <c r="A33" s="998" t="str">
        <f>'SGB II BG'!$A$2</f>
        <v>Empfänger von Grundsicherung nach SGB II (Juni 2022) nach Bedarfsgemeinschaften</v>
      </c>
      <c r="B33" s="1025">
        <v>40</v>
      </c>
      <c r="C33" s="1003"/>
      <c r="D33" s="1015"/>
      <c r="E33" s="1015"/>
      <c r="F33" s="1015"/>
      <c r="G33" s="1015"/>
    </row>
    <row r="34" spans="1:7" s="1016" customFormat="1" ht="24" customHeight="1" x14ac:dyDescent="0.2">
      <c r="A34" s="998" t="str">
        <f>'SGB II Pers'!$A$2</f>
        <v>Empfänger von Grundsicherung nach SGB II (Juni 2022) nach Bedarfsgemeinschaften</v>
      </c>
      <c r="B34" s="1025">
        <v>41</v>
      </c>
      <c r="C34" s="1003"/>
      <c r="D34" s="1015"/>
      <c r="E34" s="1015"/>
      <c r="F34" s="1015"/>
      <c r="G34" s="1015"/>
    </row>
    <row r="35" spans="1:7" s="1016" customFormat="1" ht="24" customHeight="1" x14ac:dyDescent="0.2">
      <c r="A35" s="998" t="str">
        <f>'SGB II-Entw.'!$A$2</f>
        <v>Empfänger von Grundsicherung nach SGB II (Juni 2022) nach Bedarfsgemeinschaften</v>
      </c>
      <c r="B35" s="1025">
        <v>42</v>
      </c>
      <c r="C35" s="1003"/>
      <c r="D35" s="1015"/>
      <c r="E35" s="1015"/>
      <c r="F35" s="1015"/>
      <c r="G35" s="1015"/>
    </row>
    <row r="36" spans="1:7" s="1016" customFormat="1" ht="24" customHeight="1" x14ac:dyDescent="0.2">
      <c r="A36" s="998" t="str">
        <f>'Soz. Beschäft. UBZ 06-2022'!$A$2:$I$2</f>
        <v>Sozialversicherungspflichtig Beschäftigte am Wohnort Ingolstadt am 30.06.2022</v>
      </c>
      <c r="B36" s="1025">
        <v>43</v>
      </c>
      <c r="C36" s="1003"/>
      <c r="D36" s="1015"/>
      <c r="E36" s="1015"/>
      <c r="F36" s="1015"/>
      <c r="G36" s="1015"/>
    </row>
    <row r="37" spans="1:7" s="1016" customFormat="1" ht="24" customHeight="1" x14ac:dyDescent="0.2">
      <c r="A37" s="998" t="str">
        <f>'Anteil SozBesch 06-2022'!$A$2</f>
        <v>Anteile der sozialversicherungspflichtig Beschäftigten am 30.06.2022</v>
      </c>
      <c r="B37" s="1025">
        <v>44</v>
      </c>
      <c r="C37" s="1003"/>
      <c r="D37" s="1015"/>
      <c r="E37" s="1015"/>
      <c r="F37" s="1015"/>
      <c r="G37" s="1015"/>
    </row>
    <row r="38" spans="1:7" s="1016" customFormat="1" ht="24" customHeight="1" x14ac:dyDescent="0.2">
      <c r="A38" s="998" t="str">
        <f>CONCATENATE('Betriebe+SozBesch'!$A$2,'Betriebe+SozBesch'!$A$3)</f>
        <v>Anzahl von Betrieben und sozialversicherungspflichtig Beschäftigte nach Arbeitsort (Durchschnittswerte im Jahr 2021)(ohne öffentliche Verwaltung bzw. öffentliche Sicherheit)</v>
      </c>
      <c r="B38" s="1025">
        <v>45</v>
      </c>
      <c r="C38" s="1003"/>
      <c r="D38" s="1015"/>
      <c r="E38" s="1015"/>
      <c r="F38" s="1015"/>
      <c r="G38" s="1015"/>
    </row>
    <row r="39" spans="1:7" s="1016" customFormat="1" ht="24" customHeight="1" x14ac:dyDescent="0.2">
      <c r="A39" s="998" t="s">
        <v>537</v>
      </c>
      <c r="B39" s="1025">
        <v>46</v>
      </c>
      <c r="C39" s="1003"/>
      <c r="D39" s="1015"/>
      <c r="E39" s="1015"/>
      <c r="F39" s="1015"/>
      <c r="G39" s="1015"/>
    </row>
    <row r="40" spans="1:7" s="1016" customFormat="1" ht="24" customHeight="1" x14ac:dyDescent="0.2">
      <c r="A40" s="1027"/>
      <c r="B40" s="1028"/>
      <c r="C40" s="1001"/>
      <c r="D40" s="1015"/>
      <c r="E40" s="1015"/>
      <c r="F40" s="1015"/>
      <c r="G40" s="1015"/>
    </row>
    <row r="41" spans="1:7" s="1016" customFormat="1" ht="24" customHeight="1" x14ac:dyDescent="0.25">
      <c r="A41" s="1004" t="s">
        <v>257</v>
      </c>
      <c r="B41" s="1028"/>
      <c r="C41" s="1001"/>
      <c r="D41" s="1015"/>
      <c r="E41" s="1015"/>
      <c r="F41" s="1015"/>
      <c r="G41" s="1015"/>
    </row>
    <row r="42" spans="1:7" s="1016" customFormat="1" ht="24" customHeight="1" x14ac:dyDescent="0.25">
      <c r="A42" s="1004"/>
      <c r="B42" s="1028"/>
      <c r="C42" s="1001"/>
      <c r="D42" s="1015"/>
      <c r="E42" s="1015"/>
      <c r="F42" s="1015"/>
      <c r="G42" s="1015"/>
    </row>
    <row r="43" spans="1:7" s="1016" customFormat="1" ht="24" customHeight="1" x14ac:dyDescent="0.2">
      <c r="A43" s="998" t="str">
        <f>'Wohnungen u. Wohngeb. 2022'!$A$2</f>
        <v>Bestand an Wohnungen und Wohngebäuden am 31.12.2022 (Fortschreibung)</v>
      </c>
      <c r="B43" s="1025">
        <v>47</v>
      </c>
      <c r="C43" s="1001"/>
      <c r="D43" s="1015"/>
      <c r="E43" s="1015"/>
      <c r="F43" s="1015"/>
      <c r="G43" s="1015"/>
    </row>
    <row r="44" spans="1:7" s="1016" customFormat="1" ht="24" customHeight="1" x14ac:dyDescent="0.2">
      <c r="A44" s="998" t="str">
        <f>'Entw. der Wohnungen'!$A$2</f>
        <v xml:space="preserve">Entwicklung des Wohnungsbestandes seit dem Zensus 2011 jeweils am 31.12.  </v>
      </c>
      <c r="B44" s="1025">
        <v>51</v>
      </c>
      <c r="C44" s="1001"/>
      <c r="D44" s="1015"/>
      <c r="E44" s="1015"/>
      <c r="F44" s="1015"/>
      <c r="G44" s="1015"/>
    </row>
    <row r="45" spans="1:7" s="1016" customFormat="1" ht="24" customHeight="1" x14ac:dyDescent="0.2">
      <c r="A45" s="998" t="str">
        <f>'Wohnungsbau (Fertigstell.)'!$A$2</f>
        <v>Wohnungsbau im Jahr 2022 (Fertigstellungen: Neubau und Umbau)</v>
      </c>
      <c r="B45" s="1025">
        <v>53</v>
      </c>
      <c r="C45" s="1001"/>
      <c r="D45" s="1015"/>
      <c r="E45" s="1015"/>
      <c r="F45" s="1015"/>
      <c r="G45" s="1015"/>
    </row>
    <row r="46" spans="1:7" s="1016" customFormat="1" ht="24" customHeight="1" x14ac:dyDescent="0.2">
      <c r="A46" s="998" t="str">
        <f>'Entw. des Wohnungsbaus'!$A$2</f>
        <v>Fertiggestellte Wohnungen und sonstige Wohneinheiten seit dem Zensus 2011</v>
      </c>
      <c r="B46" s="1025">
        <v>55</v>
      </c>
      <c r="C46" s="1001"/>
      <c r="D46" s="1015"/>
      <c r="E46" s="1015"/>
      <c r="F46" s="1015"/>
      <c r="G46" s="1015"/>
    </row>
    <row r="47" spans="1:7" s="1016" customFormat="1" ht="24" customHeight="1" x14ac:dyDescent="0.2">
      <c r="A47" s="998" t="str">
        <f>'Wohnungsbau (Genehmigungen)'!$A$2</f>
        <v>Genehmigungen im Wohnungsbau im Jahr 2022 (Neubau und Umbau)</v>
      </c>
      <c r="B47" s="1025">
        <v>57</v>
      </c>
      <c r="C47" s="1001"/>
      <c r="D47" s="1015"/>
      <c r="E47" s="1015"/>
      <c r="F47" s="1015"/>
      <c r="G47" s="1015"/>
    </row>
    <row r="48" spans="1:7" s="1016" customFormat="1" ht="24.75" customHeight="1" x14ac:dyDescent="0.2">
      <c r="A48" s="1027"/>
      <c r="B48" s="1025"/>
      <c r="C48" s="1003"/>
      <c r="D48" s="1015"/>
      <c r="E48" s="1015"/>
      <c r="F48" s="1015"/>
      <c r="G48" s="1015"/>
    </row>
    <row r="49" spans="1:7" s="1016" customFormat="1" ht="24.75" customHeight="1" x14ac:dyDescent="0.25">
      <c r="A49" s="1004" t="s">
        <v>260</v>
      </c>
      <c r="B49" s="1028"/>
      <c r="C49" s="1003"/>
      <c r="D49" s="1015"/>
      <c r="E49" s="1015"/>
      <c r="F49" s="1015"/>
      <c r="G49" s="1015"/>
    </row>
    <row r="50" spans="1:7" s="1016" customFormat="1" ht="10.9" customHeight="1" x14ac:dyDescent="0.25">
      <c r="A50" s="1004"/>
      <c r="B50" s="1028"/>
      <c r="C50" s="1003"/>
      <c r="D50" s="1015"/>
      <c r="E50" s="1015"/>
      <c r="F50" s="1015"/>
      <c r="G50" s="1015"/>
    </row>
    <row r="51" spans="1:7" s="1016" customFormat="1" ht="24" customHeight="1" x14ac:dyDescent="0.2">
      <c r="A51" s="998" t="str">
        <f>'HH-Typen HHStat'!$A$2</f>
        <v>Haushalte in Ingolstadt am 31.12.2022</v>
      </c>
      <c r="B51" s="1025">
        <v>59</v>
      </c>
      <c r="C51" s="1001"/>
      <c r="D51" s="1015"/>
      <c r="E51" s="1015"/>
      <c r="F51" s="1015"/>
      <c r="G51" s="1015"/>
    </row>
    <row r="52" spans="1:7" s="1016" customFormat="1" ht="24" customHeight="1" x14ac:dyDescent="0.2">
      <c r="A52" s="998" t="str">
        <f>'HH-Typen BfLR'!$A$2</f>
        <v>Haushalte nach Entwicklungstypen am 31.12.2022</v>
      </c>
      <c r="B52" s="1025">
        <v>61</v>
      </c>
      <c r="C52" s="1001"/>
      <c r="D52" s="1015"/>
      <c r="E52" s="1015"/>
      <c r="F52" s="1015"/>
      <c r="G52" s="1015"/>
    </row>
    <row r="53" spans="1:7" s="1016" customFormat="1" ht="24" customHeight="1" x14ac:dyDescent="0.2">
      <c r="A53" s="998" t="str">
        <f>'HH-Typen ZahlPers'!$A$2</f>
        <v>Haushalte nach Zahl der Personen am 31.12.2022</v>
      </c>
      <c r="B53" s="1025">
        <v>63</v>
      </c>
      <c r="C53" s="1001"/>
      <c r="D53" s="1015"/>
      <c r="E53" s="1015"/>
      <c r="F53" s="1015"/>
      <c r="G53" s="1015"/>
    </row>
    <row r="54" spans="1:7" s="1016" customFormat="1" ht="24" customHeight="1" x14ac:dyDescent="0.2">
      <c r="A54" s="998" t="str">
        <f>'HH-Typen ZahlKind'!$A$2</f>
        <v>Haushalte mit Kindern nach der Zahl der Kinder am 31.12.2022</v>
      </c>
      <c r="B54" s="1025">
        <v>65</v>
      </c>
      <c r="C54" s="1001"/>
      <c r="D54" s="1015"/>
      <c r="E54" s="1015"/>
      <c r="F54" s="1015"/>
      <c r="G54" s="1015"/>
    </row>
    <row r="55" spans="1:7" s="1016" customFormat="1" ht="24" customHeight="1" x14ac:dyDescent="0.2">
      <c r="A55" s="1029"/>
      <c r="B55" s="1028"/>
      <c r="C55" s="1003"/>
      <c r="D55" s="1015"/>
      <c r="E55" s="1015"/>
      <c r="F55" s="1015"/>
      <c r="G55" s="1015"/>
    </row>
    <row r="56" spans="1:7" s="1016" customFormat="1" ht="15.6" customHeight="1" x14ac:dyDescent="0.25">
      <c r="A56" s="1004" t="s">
        <v>258</v>
      </c>
      <c r="B56" s="1028"/>
      <c r="C56" s="1003"/>
      <c r="D56" s="1015"/>
      <c r="E56" s="1015"/>
      <c r="F56" s="1015"/>
      <c r="G56" s="1015"/>
    </row>
    <row r="57" spans="1:7" s="1016" customFormat="1" ht="10.15" customHeight="1" x14ac:dyDescent="0.25">
      <c r="A57" s="1004"/>
      <c r="B57" s="1028"/>
      <c r="C57" s="1003"/>
      <c r="D57" s="1015"/>
      <c r="E57" s="1015"/>
      <c r="F57" s="1015"/>
      <c r="G57" s="1015"/>
    </row>
    <row r="58" spans="1:7" ht="24" customHeight="1" x14ac:dyDescent="0.2">
      <c r="A58" s="998" t="str">
        <f>'KFZ UBZ'!$A$2</f>
        <v>Kraftfahrzeuge in Ingolstadt nach Stadtbezirken und Unterbezirken am 31.12.2022</v>
      </c>
      <c r="B58" s="1025">
        <v>67</v>
      </c>
      <c r="C58" s="1002"/>
      <c r="D58" s="997"/>
      <c r="E58" s="997"/>
      <c r="F58" s="997"/>
      <c r="G58" s="997"/>
    </row>
    <row r="59" spans="1:7" ht="24" customHeight="1" x14ac:dyDescent="0.2">
      <c r="A59" s="1027"/>
      <c r="B59" s="1025"/>
      <c r="C59" s="1002"/>
      <c r="D59" s="997"/>
      <c r="E59" s="997"/>
      <c r="F59" s="997"/>
      <c r="G59" s="997"/>
    </row>
    <row r="60" spans="1:7" x14ac:dyDescent="0.2">
      <c r="A60" s="998" t="str">
        <f>'Amtlich benannte Ortsteile'!$A$2</f>
        <v>Amtlich benannte Ortsteile der Stadt Ingolstadt</v>
      </c>
      <c r="B60" s="1025">
        <v>69</v>
      </c>
      <c r="C60" s="1017"/>
      <c r="D60" s="1000"/>
      <c r="E60" s="1000"/>
      <c r="F60" s="1000"/>
      <c r="G60" s="1000"/>
    </row>
    <row r="61" spans="1:7" x14ac:dyDescent="0.2">
      <c r="A61" s="1027"/>
      <c r="B61" s="1025"/>
      <c r="C61" s="1002"/>
      <c r="D61" s="1000"/>
      <c r="E61" s="1000"/>
      <c r="F61" s="1000"/>
      <c r="G61" s="1000"/>
    </row>
    <row r="62" spans="1:7" ht="15.75" x14ac:dyDescent="0.25">
      <c r="A62" s="1004" t="s">
        <v>259</v>
      </c>
      <c r="B62" s="1025"/>
      <c r="C62" s="1002"/>
      <c r="D62" s="1000"/>
      <c r="E62" s="1000"/>
      <c r="F62" s="1000"/>
      <c r="G62" s="1000"/>
    </row>
    <row r="63" spans="1:7" ht="15.75" x14ac:dyDescent="0.25">
      <c r="A63" s="1004"/>
      <c r="B63" s="1025"/>
      <c r="C63" s="1002"/>
      <c r="D63" s="1000"/>
      <c r="E63" s="1000"/>
      <c r="F63" s="1000"/>
      <c r="G63" s="1000"/>
    </row>
    <row r="64" spans="1:7" x14ac:dyDescent="0.2">
      <c r="A64" s="998" t="s">
        <v>264</v>
      </c>
      <c r="B64" s="1025">
        <v>70</v>
      </c>
      <c r="C64" s="1002"/>
      <c r="D64" s="1000"/>
      <c r="E64" s="1018"/>
      <c r="F64" s="1019"/>
      <c r="G64" s="1020"/>
    </row>
    <row r="65" spans="1:7" x14ac:dyDescent="0.2">
      <c r="A65" s="1002"/>
      <c r="B65" s="1002"/>
      <c r="C65" s="1002"/>
      <c r="D65" s="1000"/>
      <c r="E65" s="1018"/>
      <c r="F65" s="1019"/>
      <c r="G65" s="1020"/>
    </row>
    <row r="66" spans="1:7" x14ac:dyDescent="0.2">
      <c r="A66" s="1002"/>
      <c r="B66" s="1002"/>
      <c r="C66" s="1002"/>
      <c r="D66" s="1000"/>
      <c r="E66" s="1018"/>
      <c r="F66" s="1019"/>
      <c r="G66" s="1020"/>
    </row>
    <row r="67" spans="1:7" x14ac:dyDescent="0.2">
      <c r="A67" s="1002"/>
      <c r="B67" s="1002"/>
      <c r="C67" s="1002"/>
      <c r="D67" s="1000"/>
      <c r="E67" s="1018"/>
      <c r="F67" s="1019"/>
      <c r="G67" s="1020"/>
    </row>
    <row r="68" spans="1:7" x14ac:dyDescent="0.2">
      <c r="A68" s="1002"/>
      <c r="B68" s="1002"/>
      <c r="C68" s="1002"/>
      <c r="D68" s="1000"/>
      <c r="E68" s="1018"/>
      <c r="F68" s="1019"/>
      <c r="G68" s="1020"/>
    </row>
    <row r="69" spans="1:7" x14ac:dyDescent="0.2">
      <c r="A69" s="1002"/>
      <c r="B69" s="1002"/>
      <c r="C69" s="1002"/>
      <c r="D69" s="1000"/>
      <c r="E69" s="1018"/>
      <c r="F69" s="1019"/>
      <c r="G69" s="1020"/>
    </row>
    <row r="70" spans="1:7" x14ac:dyDescent="0.2">
      <c r="A70" s="1002"/>
      <c r="B70" s="1002"/>
      <c r="C70" s="1002"/>
      <c r="D70" s="1000"/>
      <c r="E70" s="1018"/>
      <c r="F70" s="1019"/>
      <c r="G70" s="1020"/>
    </row>
    <row r="71" spans="1:7" x14ac:dyDescent="0.2">
      <c r="A71" s="1002"/>
      <c r="B71" s="1002"/>
      <c r="C71" s="1002"/>
      <c r="D71" s="1000"/>
      <c r="E71" s="1018"/>
      <c r="F71" s="1019"/>
      <c r="G71" s="1020"/>
    </row>
    <row r="72" spans="1:7" x14ac:dyDescent="0.2">
      <c r="A72" s="1002"/>
      <c r="B72" s="1002"/>
      <c r="C72" s="1002"/>
      <c r="D72" s="1000"/>
      <c r="E72" s="1018"/>
      <c r="F72" s="1019"/>
      <c r="G72" s="1020"/>
    </row>
    <row r="73" spans="1:7" x14ac:dyDescent="0.2">
      <c r="A73" s="1002"/>
      <c r="B73" s="1002"/>
      <c r="C73" s="1002"/>
      <c r="D73" s="1000"/>
      <c r="E73" s="1018"/>
      <c r="F73" s="1019"/>
      <c r="G73" s="1020"/>
    </row>
    <row r="74" spans="1:7" x14ac:dyDescent="0.2">
      <c r="A74" s="1002"/>
      <c r="B74" s="1002"/>
      <c r="C74" s="1002"/>
      <c r="D74" s="1000"/>
      <c r="E74" s="1018"/>
      <c r="F74" s="1019"/>
      <c r="G74" s="1020"/>
    </row>
    <row r="75" spans="1:7" x14ac:dyDescent="0.2">
      <c r="A75" s="1002"/>
      <c r="B75" s="1002"/>
      <c r="C75" s="1002"/>
      <c r="D75" s="1000"/>
      <c r="E75" s="1018"/>
      <c r="F75" s="1019"/>
      <c r="G75" s="1020"/>
    </row>
    <row r="76" spans="1:7" x14ac:dyDescent="0.2">
      <c r="A76" s="1002"/>
      <c r="B76" s="1002"/>
      <c r="C76" s="1002"/>
      <c r="D76" s="1000"/>
      <c r="E76" s="1018"/>
      <c r="F76" s="1019"/>
      <c r="G76" s="1020"/>
    </row>
    <row r="77" spans="1:7" x14ac:dyDescent="0.2">
      <c r="A77" s="1002"/>
      <c r="B77" s="1002"/>
      <c r="C77" s="1002"/>
      <c r="D77" s="1000"/>
      <c r="E77" s="1018"/>
      <c r="F77" s="1019"/>
      <c r="G77" s="1020"/>
    </row>
    <row r="78" spans="1:7" x14ac:dyDescent="0.2">
      <c r="A78" s="1002"/>
      <c r="B78" s="1002"/>
      <c r="C78" s="1002"/>
      <c r="D78" s="1000"/>
      <c r="E78" s="1018"/>
      <c r="F78" s="1019"/>
      <c r="G78" s="1020"/>
    </row>
    <row r="79" spans="1:7" x14ac:dyDescent="0.2">
      <c r="A79" s="1002"/>
      <c r="B79" s="1002"/>
      <c r="C79" s="1002"/>
      <c r="D79" s="1000"/>
      <c r="E79" s="1018"/>
      <c r="F79" s="1019"/>
      <c r="G79" s="1020"/>
    </row>
    <row r="80" spans="1:7" x14ac:dyDescent="0.2">
      <c r="A80" s="1002"/>
      <c r="B80" s="1002"/>
      <c r="C80" s="1002"/>
      <c r="D80" s="1000"/>
      <c r="E80" s="1018"/>
      <c r="F80" s="1019"/>
      <c r="G80" s="1020"/>
    </row>
    <row r="81" spans="1:7" x14ac:dyDescent="0.2">
      <c r="A81" s="1002"/>
      <c r="B81" s="1002"/>
      <c r="C81" s="1002"/>
      <c r="D81" s="1000"/>
      <c r="E81" s="1018"/>
      <c r="F81" s="1019"/>
      <c r="G81" s="1020"/>
    </row>
    <row r="82" spans="1:7" x14ac:dyDescent="0.2">
      <c r="A82" s="1002"/>
      <c r="B82" s="1002"/>
      <c r="C82" s="1002"/>
      <c r="D82" s="1000"/>
      <c r="E82" s="1018"/>
      <c r="F82" s="1019"/>
      <c r="G82" s="1020"/>
    </row>
    <row r="83" spans="1:7" x14ac:dyDescent="0.2">
      <c r="A83" s="1002"/>
      <c r="B83" s="1002"/>
      <c r="C83" s="1002"/>
      <c r="D83" s="1000"/>
      <c r="E83" s="1018"/>
      <c r="F83" s="1019"/>
      <c r="G83" s="1020"/>
    </row>
    <row r="84" spans="1:7" x14ac:dyDescent="0.2">
      <c r="A84" s="1002"/>
      <c r="B84" s="1002"/>
      <c r="C84" s="1002"/>
      <c r="D84" s="1000"/>
      <c r="E84" s="1018"/>
      <c r="F84" s="1019"/>
      <c r="G84" s="1020"/>
    </row>
    <row r="85" spans="1:7" x14ac:dyDescent="0.2">
      <c r="A85" s="1002"/>
      <c r="B85" s="1002"/>
      <c r="C85" s="1002"/>
      <c r="D85" s="1000"/>
      <c r="E85" s="1018"/>
      <c r="F85" s="1019"/>
      <c r="G85" s="1020"/>
    </row>
    <row r="86" spans="1:7" x14ac:dyDescent="0.2">
      <c r="A86" s="1002"/>
      <c r="B86" s="1002"/>
      <c r="C86" s="1002"/>
      <c r="D86" s="1000"/>
      <c r="E86" s="1018"/>
      <c r="F86" s="1019"/>
      <c r="G86" s="1020"/>
    </row>
    <row r="87" spans="1:7" x14ac:dyDescent="0.2">
      <c r="A87" s="1002"/>
      <c r="B87" s="1002"/>
      <c r="C87" s="1002"/>
      <c r="D87" s="1000"/>
      <c r="E87" s="1018"/>
      <c r="F87" s="1019"/>
      <c r="G87" s="1020"/>
    </row>
    <row r="88" spans="1:7" x14ac:dyDescent="0.2">
      <c r="A88" s="1002"/>
      <c r="B88" s="1002"/>
      <c r="C88" s="1002"/>
      <c r="D88" s="1000"/>
      <c r="E88" s="1018"/>
      <c r="F88" s="1019"/>
      <c r="G88" s="1020"/>
    </row>
    <row r="89" spans="1:7" x14ac:dyDescent="0.2">
      <c r="A89" s="1002"/>
      <c r="B89" s="1002"/>
      <c r="C89" s="1002"/>
      <c r="D89" s="1000"/>
      <c r="E89" s="1018"/>
      <c r="F89" s="1019"/>
      <c r="G89" s="1020"/>
    </row>
    <row r="90" spans="1:7" x14ac:dyDescent="0.2">
      <c r="A90" s="1002"/>
      <c r="B90" s="1002"/>
      <c r="C90" s="1002"/>
      <c r="D90" s="1000"/>
      <c r="E90" s="1018"/>
      <c r="F90" s="1019"/>
      <c r="G90" s="1020"/>
    </row>
    <row r="91" spans="1:7" x14ac:dyDescent="0.2">
      <c r="A91" s="1002"/>
      <c r="B91" s="1002"/>
      <c r="C91" s="1002"/>
      <c r="D91" s="1000"/>
      <c r="E91" s="1018"/>
      <c r="F91" s="1019"/>
      <c r="G91" s="1020"/>
    </row>
    <row r="92" spans="1:7" x14ac:dyDescent="0.2">
      <c r="A92" s="1002"/>
      <c r="B92" s="1002"/>
      <c r="C92" s="1002"/>
      <c r="D92" s="1000"/>
      <c r="E92" s="1018"/>
      <c r="F92" s="1019"/>
      <c r="G92" s="1020"/>
    </row>
    <row r="93" spans="1:7" x14ac:dyDescent="0.2">
      <c r="A93" s="1002"/>
      <c r="B93" s="1002"/>
      <c r="C93" s="1002"/>
      <c r="D93" s="1000"/>
      <c r="E93" s="1018"/>
      <c r="F93" s="1019"/>
      <c r="G93" s="1020"/>
    </row>
    <row r="94" spans="1:7" x14ac:dyDescent="0.2">
      <c r="A94" s="999"/>
      <c r="B94" s="999"/>
      <c r="C94" s="999"/>
      <c r="D94" s="1000"/>
      <c r="E94" s="1018"/>
      <c r="F94" s="1019"/>
      <c r="G94" s="1020"/>
    </row>
    <row r="95" spans="1:7" x14ac:dyDescent="0.2">
      <c r="A95" s="999"/>
      <c r="B95" s="999"/>
      <c r="C95" s="999"/>
      <c r="D95" s="1000"/>
      <c r="E95" s="1018"/>
      <c r="F95" s="1019"/>
      <c r="G95" s="1020"/>
    </row>
    <row r="96" spans="1:7" x14ac:dyDescent="0.2">
      <c r="A96" s="999"/>
      <c r="B96" s="999"/>
      <c r="C96" s="999"/>
      <c r="D96" s="1000"/>
      <c r="E96" s="1018"/>
      <c r="F96" s="1019"/>
      <c r="G96" s="1020"/>
    </row>
    <row r="97" spans="1:7" x14ac:dyDescent="0.2">
      <c r="A97" s="999"/>
      <c r="B97" s="999"/>
      <c r="C97" s="999"/>
      <c r="D97" s="1000"/>
      <c r="E97" s="1018"/>
      <c r="F97" s="1019"/>
      <c r="G97" s="1020"/>
    </row>
    <row r="98" spans="1:7" x14ac:dyDescent="0.2">
      <c r="A98" s="999"/>
      <c r="B98" s="999"/>
      <c r="C98" s="999"/>
      <c r="D98" s="1000"/>
      <c r="E98" s="1018"/>
      <c r="F98" s="1019"/>
      <c r="G98" s="1020"/>
    </row>
    <row r="99" spans="1:7" x14ac:dyDescent="0.2">
      <c r="A99" s="999"/>
      <c r="B99" s="999"/>
      <c r="C99" s="999"/>
      <c r="D99" s="1000"/>
      <c r="E99" s="1018"/>
      <c r="F99" s="1019"/>
      <c r="G99" s="1020"/>
    </row>
    <row r="100" spans="1:7" x14ac:dyDescent="0.2">
      <c r="A100" s="999"/>
      <c r="B100" s="999"/>
      <c r="C100" s="999"/>
      <c r="D100" s="1000"/>
      <c r="E100" s="1018"/>
      <c r="F100" s="1019"/>
      <c r="G100" s="1020"/>
    </row>
    <row r="101" spans="1:7" x14ac:dyDescent="0.2">
      <c r="A101" s="999"/>
      <c r="B101" s="999"/>
      <c r="C101" s="999"/>
      <c r="D101" s="1000"/>
      <c r="E101" s="1018"/>
      <c r="F101" s="1019"/>
      <c r="G101" s="1020"/>
    </row>
    <row r="102" spans="1:7" x14ac:dyDescent="0.2">
      <c r="A102" s="999"/>
      <c r="B102" s="999"/>
      <c r="C102" s="999"/>
      <c r="D102" s="1000"/>
      <c r="E102" s="1018"/>
      <c r="F102" s="1019"/>
      <c r="G102" s="1020"/>
    </row>
    <row r="103" spans="1:7" x14ac:dyDescent="0.2">
      <c r="A103" s="999"/>
      <c r="B103" s="999"/>
      <c r="C103" s="999"/>
      <c r="D103" s="1000"/>
      <c r="E103" s="1018"/>
      <c r="F103" s="1019"/>
      <c r="G103" s="1020"/>
    </row>
    <row r="104" spans="1:7" x14ac:dyDescent="0.2">
      <c r="A104" s="999"/>
      <c r="B104" s="999"/>
      <c r="C104" s="999"/>
      <c r="D104" s="1000"/>
      <c r="E104" s="1018"/>
      <c r="F104" s="1019"/>
      <c r="G104" s="1020"/>
    </row>
    <row r="105" spans="1:7" x14ac:dyDescent="0.2">
      <c r="A105" s="999"/>
      <c r="B105" s="999"/>
      <c r="C105" s="999"/>
      <c r="D105" s="1000"/>
      <c r="E105" s="1018"/>
      <c r="F105" s="1019"/>
      <c r="G105" s="1020"/>
    </row>
    <row r="106" spans="1:7" x14ac:dyDescent="0.2">
      <c r="A106" s="999"/>
      <c r="B106" s="999"/>
      <c r="C106" s="999"/>
      <c r="D106" s="1000"/>
      <c r="E106" s="1018"/>
      <c r="F106" s="1019"/>
      <c r="G106" s="1020"/>
    </row>
    <row r="107" spans="1:7" x14ac:dyDescent="0.2">
      <c r="A107" s="999"/>
      <c r="B107" s="999"/>
      <c r="C107" s="999"/>
      <c r="D107" s="1000"/>
      <c r="E107" s="1018"/>
      <c r="F107" s="1019"/>
      <c r="G107" s="1020"/>
    </row>
    <row r="108" spans="1:7" x14ac:dyDescent="0.2">
      <c r="A108" s="999"/>
      <c r="B108" s="999"/>
      <c r="C108" s="999"/>
      <c r="D108" s="1000"/>
      <c r="E108" s="1018"/>
      <c r="F108" s="1019"/>
      <c r="G108" s="1020"/>
    </row>
    <row r="109" spans="1:7" x14ac:dyDescent="0.2">
      <c r="A109" s="999"/>
      <c r="B109" s="999"/>
      <c r="C109" s="999"/>
      <c r="D109" s="1000"/>
      <c r="E109" s="1018"/>
      <c r="F109" s="1019"/>
      <c r="G109" s="1020"/>
    </row>
    <row r="110" spans="1:7" x14ac:dyDescent="0.2">
      <c r="A110" s="999"/>
      <c r="B110" s="999"/>
      <c r="C110" s="999"/>
      <c r="D110" s="1000"/>
      <c r="E110" s="1018"/>
      <c r="F110" s="1019"/>
      <c r="G110" s="1020"/>
    </row>
    <row r="111" spans="1:7" x14ac:dyDescent="0.2">
      <c r="A111" s="999"/>
      <c r="B111" s="999"/>
      <c r="C111" s="999"/>
      <c r="D111" s="1000"/>
      <c r="E111" s="1018"/>
      <c r="F111" s="1019"/>
      <c r="G111" s="1020"/>
    </row>
    <row r="112" spans="1:7" x14ac:dyDescent="0.2">
      <c r="A112" s="999"/>
      <c r="B112" s="999"/>
      <c r="C112" s="999"/>
      <c r="D112" s="1000"/>
      <c r="E112" s="1018"/>
      <c r="F112" s="1019"/>
      <c r="G112" s="1020"/>
    </row>
    <row r="113" spans="1:7" x14ac:dyDescent="0.2">
      <c r="A113" s="999"/>
      <c r="B113" s="999"/>
      <c r="C113" s="999"/>
      <c r="D113" s="1000"/>
      <c r="E113" s="1018"/>
      <c r="F113" s="1019"/>
      <c r="G113" s="1020"/>
    </row>
    <row r="114" spans="1:7" x14ac:dyDescent="0.2">
      <c r="A114" s="999"/>
      <c r="B114" s="999"/>
      <c r="C114" s="999"/>
      <c r="D114" s="1000"/>
      <c r="E114" s="1018"/>
      <c r="F114" s="1019"/>
      <c r="G114" s="1020"/>
    </row>
    <row r="115" spans="1:7" x14ac:dyDescent="0.2">
      <c r="A115" s="999"/>
      <c r="B115" s="999"/>
      <c r="C115" s="999"/>
      <c r="D115" s="1000"/>
      <c r="E115" s="1018"/>
      <c r="F115" s="1019"/>
      <c r="G115" s="1020"/>
    </row>
    <row r="116" spans="1:7" x14ac:dyDescent="0.2">
      <c r="A116" s="999"/>
      <c r="B116" s="999"/>
      <c r="C116" s="999"/>
      <c r="D116" s="1000"/>
      <c r="E116" s="1018"/>
      <c r="F116" s="1019"/>
      <c r="G116" s="1020"/>
    </row>
    <row r="117" spans="1:7" x14ac:dyDescent="0.2">
      <c r="A117" s="999"/>
      <c r="B117" s="999"/>
      <c r="C117" s="999"/>
      <c r="D117" s="1000"/>
      <c r="E117" s="1018"/>
      <c r="F117" s="1019"/>
      <c r="G117" s="1020"/>
    </row>
    <row r="118" spans="1:7" x14ac:dyDescent="0.2">
      <c r="A118" s="999"/>
      <c r="B118" s="999"/>
      <c r="C118" s="999"/>
      <c r="D118" s="1000"/>
      <c r="E118" s="1018"/>
      <c r="F118" s="1019"/>
      <c r="G118" s="1020"/>
    </row>
    <row r="119" spans="1:7" x14ac:dyDescent="0.2">
      <c r="A119" s="999"/>
      <c r="B119" s="999"/>
      <c r="C119" s="999"/>
      <c r="D119" s="1000"/>
      <c r="E119" s="1018"/>
      <c r="F119" s="1019"/>
      <c r="G119" s="1020"/>
    </row>
    <row r="120" spans="1:7" x14ac:dyDescent="0.2">
      <c r="A120" s="999"/>
      <c r="B120" s="999"/>
      <c r="C120" s="999"/>
      <c r="D120" s="1000"/>
      <c r="E120" s="1018"/>
      <c r="F120" s="1019"/>
      <c r="G120" s="1020"/>
    </row>
    <row r="121" spans="1:7" x14ac:dyDescent="0.2">
      <c r="A121" s="999"/>
      <c r="B121" s="999"/>
      <c r="C121" s="999"/>
      <c r="D121" s="1000"/>
      <c r="E121" s="1018"/>
      <c r="F121" s="1019"/>
      <c r="G121" s="1020"/>
    </row>
    <row r="122" spans="1:7" x14ac:dyDescent="0.2">
      <c r="A122" s="999"/>
      <c r="B122" s="999"/>
      <c r="C122" s="999"/>
      <c r="D122" s="1000"/>
      <c r="E122" s="1018"/>
      <c r="F122" s="1019"/>
      <c r="G122" s="1020"/>
    </row>
    <row r="123" spans="1:7" x14ac:dyDescent="0.2">
      <c r="A123" s="999"/>
      <c r="B123" s="999"/>
      <c r="C123" s="999"/>
      <c r="D123" s="1000"/>
      <c r="E123" s="1018"/>
      <c r="F123" s="1019"/>
      <c r="G123" s="1020"/>
    </row>
    <row r="124" spans="1:7" x14ac:dyDescent="0.2">
      <c r="A124" s="999"/>
      <c r="B124" s="999"/>
      <c r="C124" s="999"/>
      <c r="D124" s="1000"/>
      <c r="E124" s="1018"/>
      <c r="F124" s="1019"/>
      <c r="G124" s="1020"/>
    </row>
  </sheetData>
  <printOptions horizontalCentered="1"/>
  <pageMargins left="0.59055118110236227" right="0.59055118110236227" top="0.59055118110236227" bottom="0.39370078740157483" header="0.27559055118110237" footer="0.15748031496062992"/>
  <pageSetup paperSize="9" scale="90" firstPageNumber="3" orientation="portrait" useFirstPageNumber="1" r:id="rId1"/>
  <headerFooter alignWithMargins="0">
    <oddFooter>&amp;CSeite &amp;P</oddFooter>
  </headerFooter>
  <rowBreaks count="1" manualBreakCount="1">
    <brk id="3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E481-C7F5-4C0D-A3B6-756A917CC0DE}">
  <sheetPr>
    <tabColor rgb="FF00B050"/>
  </sheetPr>
  <dimension ref="A1:H51"/>
  <sheetViews>
    <sheetView zoomScaleNormal="100" workbookViewId="0">
      <pane xSplit="2" ySplit="8" topLeftCell="C9" activePane="bottomRight" state="frozen"/>
      <selection activeCell="A80" sqref="A80:XFD80"/>
      <selection pane="topRight" activeCell="A80" sqref="A80:XFD80"/>
      <selection pane="bottomLeft" activeCell="A80" sqref="A80:XFD80"/>
      <selection pane="bottomRight" activeCell="C20" sqref="C20"/>
    </sheetView>
  </sheetViews>
  <sheetFormatPr baseColWidth="10" defaultColWidth="11.42578125" defaultRowHeight="15" x14ac:dyDescent="0.25"/>
  <cols>
    <col min="1" max="1" width="8.28515625" style="968" customWidth="1"/>
    <col min="2" max="2" width="23.5703125" style="968" customWidth="1"/>
    <col min="3" max="4" width="16.85546875" style="968" customWidth="1"/>
    <col min="5" max="5" width="8.28515625" style="968" customWidth="1"/>
    <col min="6" max="6" width="23.28515625" style="968" customWidth="1"/>
    <col min="7" max="7" width="16.85546875" style="968" customWidth="1"/>
    <col min="8" max="8" width="17.28515625" style="968" customWidth="1"/>
    <col min="9" max="16384" width="11.42578125" style="968"/>
  </cols>
  <sheetData>
    <row r="1" spans="1:8" ht="6" customHeight="1" x14ac:dyDescent="0.25">
      <c r="A1" s="966"/>
      <c r="B1" s="966"/>
      <c r="C1" s="966"/>
      <c r="D1" s="966"/>
      <c r="E1" s="967"/>
      <c r="F1" s="1093"/>
      <c r="G1" s="1093"/>
      <c r="H1" s="1093"/>
    </row>
    <row r="2" spans="1:8" ht="15.75" x14ac:dyDescent="0.25">
      <c r="A2" s="969" t="s">
        <v>540</v>
      </c>
      <c r="B2" s="969"/>
      <c r="C2" s="966"/>
      <c r="D2" s="966"/>
      <c r="E2" s="967"/>
      <c r="F2" s="1093"/>
      <c r="G2" s="1093"/>
      <c r="H2" s="1093"/>
    </row>
    <row r="3" spans="1:8" ht="15.75" x14ac:dyDescent="0.25">
      <c r="A3" s="969" t="s">
        <v>531</v>
      </c>
      <c r="B3" s="970"/>
      <c r="C3" s="966"/>
      <c r="D3" s="966"/>
      <c r="E3" s="967"/>
      <c r="F3" s="1093"/>
      <c r="G3" s="1093"/>
      <c r="H3" s="1045" t="str">
        <f>HYPERLINK("[Kleinräumige Statistik Daten Prototyp.xlsx]INHALT!A1","zum Inhaltsverzeichnis")</f>
        <v>zum Inhaltsverzeichnis</v>
      </c>
    </row>
    <row r="4" spans="1:8" ht="5.25" customHeight="1" x14ac:dyDescent="0.25">
      <c r="A4" s="966"/>
      <c r="B4" s="966"/>
      <c r="C4" s="966"/>
      <c r="D4" s="966"/>
      <c r="E4" s="967"/>
      <c r="F4" s="1093"/>
      <c r="G4" s="1093"/>
      <c r="H4" s="1093"/>
    </row>
    <row r="5" spans="1:8" x14ac:dyDescent="0.25">
      <c r="A5" s="971" t="s">
        <v>201</v>
      </c>
      <c r="B5" s="972" t="s">
        <v>170</v>
      </c>
      <c r="C5" s="972" t="s">
        <v>438</v>
      </c>
      <c r="D5" s="973" t="s">
        <v>439</v>
      </c>
      <c r="E5" s="974" t="s">
        <v>201</v>
      </c>
      <c r="F5" s="972" t="s">
        <v>170</v>
      </c>
      <c r="G5" s="972" t="s">
        <v>438</v>
      </c>
      <c r="H5" s="973" t="s">
        <v>439</v>
      </c>
    </row>
    <row r="6" spans="1:8" x14ac:dyDescent="0.25">
      <c r="A6" s="975" t="s">
        <v>202</v>
      </c>
      <c r="B6" s="975" t="s">
        <v>172</v>
      </c>
      <c r="C6" s="967"/>
      <c r="D6" s="976"/>
      <c r="E6" s="977" t="s">
        <v>202</v>
      </c>
      <c r="F6" s="975" t="s">
        <v>172</v>
      </c>
      <c r="G6" s="967"/>
      <c r="H6" s="976"/>
    </row>
    <row r="7" spans="1:8" x14ac:dyDescent="0.25">
      <c r="A7" s="978"/>
      <c r="B7" s="977"/>
      <c r="C7" s="979" t="s">
        <v>223</v>
      </c>
      <c r="D7" s="979" t="s">
        <v>223</v>
      </c>
      <c r="E7" s="977"/>
      <c r="F7" s="977"/>
      <c r="G7" s="979" t="s">
        <v>223</v>
      </c>
      <c r="H7" s="1096" t="s">
        <v>223</v>
      </c>
    </row>
    <row r="8" spans="1:8" x14ac:dyDescent="0.25">
      <c r="A8" s="967"/>
      <c r="B8" s="967"/>
      <c r="C8" s="967"/>
      <c r="D8" s="967"/>
      <c r="E8" s="967"/>
      <c r="F8" s="1093"/>
      <c r="G8" s="1093"/>
      <c r="H8" s="1093"/>
    </row>
    <row r="9" spans="1:8" x14ac:dyDescent="0.25">
      <c r="A9" s="60">
        <v>10</v>
      </c>
      <c r="B9" s="61" t="s">
        <v>37</v>
      </c>
      <c r="C9" s="980">
        <v>42</v>
      </c>
      <c r="D9" s="981">
        <v>625.20000000000005</v>
      </c>
      <c r="E9" s="139">
        <v>71</v>
      </c>
      <c r="F9" s="61" t="s">
        <v>70</v>
      </c>
      <c r="G9" s="980">
        <v>23</v>
      </c>
      <c r="H9" s="981">
        <v>80.000000000000014</v>
      </c>
    </row>
    <row r="10" spans="1:8" x14ac:dyDescent="0.25">
      <c r="A10" s="60">
        <v>11</v>
      </c>
      <c r="B10" s="61" t="s">
        <v>409</v>
      </c>
      <c r="C10" s="980">
        <v>198</v>
      </c>
      <c r="D10" s="981">
        <v>1926.8999999999999</v>
      </c>
      <c r="E10" s="139">
        <v>72</v>
      </c>
      <c r="F10" s="61" t="s">
        <v>71</v>
      </c>
      <c r="G10" s="980">
        <v>43</v>
      </c>
      <c r="H10" s="981">
        <v>223.90000000000003</v>
      </c>
    </row>
    <row r="11" spans="1:8" x14ac:dyDescent="0.25">
      <c r="A11" s="60">
        <v>12</v>
      </c>
      <c r="B11" s="61" t="s">
        <v>410</v>
      </c>
      <c r="C11" s="980">
        <v>289</v>
      </c>
      <c r="D11" s="981">
        <v>2432.6000000000004</v>
      </c>
      <c r="E11" s="139">
        <v>81</v>
      </c>
      <c r="F11" s="61" t="s">
        <v>5</v>
      </c>
      <c r="G11" s="980">
        <v>35</v>
      </c>
      <c r="H11" s="981">
        <v>239.9</v>
      </c>
    </row>
    <row r="12" spans="1:8" x14ac:dyDescent="0.25">
      <c r="A12" s="60">
        <v>13</v>
      </c>
      <c r="B12" s="61" t="s">
        <v>411</v>
      </c>
      <c r="C12" s="980">
        <v>169</v>
      </c>
      <c r="D12" s="981">
        <v>2710.5</v>
      </c>
      <c r="E12" s="139">
        <v>82</v>
      </c>
      <c r="F12" s="61" t="s">
        <v>72</v>
      </c>
      <c r="G12" s="980">
        <v>24</v>
      </c>
      <c r="H12" s="981">
        <v>59.100000000000009</v>
      </c>
    </row>
    <row r="13" spans="1:8" x14ac:dyDescent="0.25">
      <c r="A13" s="60">
        <v>14</v>
      </c>
      <c r="B13" s="61" t="s">
        <v>412</v>
      </c>
      <c r="C13" s="980">
        <v>286</v>
      </c>
      <c r="D13" s="981">
        <v>2036.5</v>
      </c>
      <c r="E13" s="139">
        <v>83</v>
      </c>
      <c r="F13" s="61" t="s">
        <v>73</v>
      </c>
      <c r="G13" s="980">
        <v>22</v>
      </c>
      <c r="H13" s="981">
        <v>44.4</v>
      </c>
    </row>
    <row r="14" spans="1:8" x14ac:dyDescent="0.25">
      <c r="A14" s="60">
        <v>15</v>
      </c>
      <c r="B14" s="61" t="s">
        <v>41</v>
      </c>
      <c r="C14" s="980">
        <v>62</v>
      </c>
      <c r="D14" s="981">
        <v>168.6</v>
      </c>
      <c r="E14" s="139">
        <v>91</v>
      </c>
      <c r="F14" s="61" t="s">
        <v>74</v>
      </c>
      <c r="G14" s="980">
        <v>32</v>
      </c>
      <c r="H14" s="981">
        <v>79.2</v>
      </c>
    </row>
    <row r="15" spans="1:8" x14ac:dyDescent="0.25">
      <c r="A15" s="60">
        <v>16</v>
      </c>
      <c r="B15" s="61" t="s">
        <v>99</v>
      </c>
      <c r="C15" s="980">
        <v>110</v>
      </c>
      <c r="D15" s="981">
        <v>214.29999999999995</v>
      </c>
      <c r="E15" s="139">
        <v>92</v>
      </c>
      <c r="F15" s="61" t="s">
        <v>351</v>
      </c>
      <c r="G15" s="980">
        <v>167</v>
      </c>
      <c r="H15" s="981">
        <v>1732.4999999999995</v>
      </c>
    </row>
    <row r="16" spans="1:8" x14ac:dyDescent="0.25">
      <c r="A16" s="60">
        <v>17</v>
      </c>
      <c r="B16" s="61" t="s">
        <v>42</v>
      </c>
      <c r="C16" s="980">
        <v>100</v>
      </c>
      <c r="D16" s="981">
        <v>1144.4999999999998</v>
      </c>
      <c r="E16" s="139">
        <v>93</v>
      </c>
      <c r="F16" s="61" t="s">
        <v>76</v>
      </c>
      <c r="G16" s="980">
        <v>39</v>
      </c>
      <c r="H16" s="981">
        <v>75.399999999999991</v>
      </c>
    </row>
    <row r="17" spans="1:8" x14ac:dyDescent="0.25">
      <c r="A17" s="60">
        <v>21</v>
      </c>
      <c r="B17" s="61" t="s">
        <v>43</v>
      </c>
      <c r="C17" s="980">
        <v>93</v>
      </c>
      <c r="D17" s="981">
        <v>323.5</v>
      </c>
      <c r="E17" s="139">
        <v>94</v>
      </c>
      <c r="F17" s="61" t="s">
        <v>77</v>
      </c>
      <c r="G17" s="980">
        <v>61</v>
      </c>
      <c r="H17" s="981">
        <v>360.19999999999993</v>
      </c>
    </row>
    <row r="18" spans="1:8" x14ac:dyDescent="0.25">
      <c r="A18" s="60">
        <v>22</v>
      </c>
      <c r="B18" s="61" t="s">
        <v>44</v>
      </c>
      <c r="C18" s="980">
        <v>74</v>
      </c>
      <c r="D18" s="981">
        <v>902.30000000000007</v>
      </c>
      <c r="E18" s="139">
        <v>101</v>
      </c>
      <c r="F18" s="61" t="s">
        <v>78</v>
      </c>
      <c r="G18" s="980">
        <v>74</v>
      </c>
      <c r="H18" s="981">
        <v>684</v>
      </c>
    </row>
    <row r="19" spans="1:8" x14ac:dyDescent="0.25">
      <c r="A19" s="60">
        <v>23</v>
      </c>
      <c r="B19" s="61" t="s">
        <v>45</v>
      </c>
      <c r="C19" s="980">
        <v>47</v>
      </c>
      <c r="D19" s="981">
        <v>1225.5999999999999</v>
      </c>
      <c r="E19" s="139">
        <v>102</v>
      </c>
      <c r="F19" s="61" t="s">
        <v>79</v>
      </c>
      <c r="G19" s="980">
        <v>4</v>
      </c>
      <c r="H19" s="981">
        <v>0</v>
      </c>
    </row>
    <row r="20" spans="1:8" x14ac:dyDescent="0.25">
      <c r="A20" s="60">
        <v>24</v>
      </c>
      <c r="B20" s="61" t="s">
        <v>46</v>
      </c>
      <c r="C20" s="980">
        <v>86</v>
      </c>
      <c r="D20" s="981">
        <v>1888.1999999999998</v>
      </c>
      <c r="E20" s="139">
        <v>103</v>
      </c>
      <c r="F20" s="61" t="s">
        <v>80</v>
      </c>
      <c r="G20" s="980">
        <v>24</v>
      </c>
      <c r="H20" s="981">
        <v>59.099999999999994</v>
      </c>
    </row>
    <row r="21" spans="1:8" x14ac:dyDescent="0.25">
      <c r="A21" s="60">
        <v>25</v>
      </c>
      <c r="B21" s="61" t="s">
        <v>180</v>
      </c>
      <c r="C21" s="980">
        <v>57</v>
      </c>
      <c r="D21" s="981">
        <v>47002.80000000001</v>
      </c>
      <c r="E21" s="139">
        <v>105</v>
      </c>
      <c r="F21" s="61" t="s">
        <v>81</v>
      </c>
      <c r="G21" s="980">
        <v>9</v>
      </c>
      <c r="H21" s="981">
        <v>20.700000000000003</v>
      </c>
    </row>
    <row r="22" spans="1:8" x14ac:dyDescent="0.25">
      <c r="A22" s="60">
        <v>26</v>
      </c>
      <c r="B22" s="61" t="s">
        <v>164</v>
      </c>
      <c r="C22" s="980">
        <v>22</v>
      </c>
      <c r="D22" s="981">
        <v>282.60000000000002</v>
      </c>
      <c r="E22" s="139">
        <v>106</v>
      </c>
      <c r="F22" s="61" t="s">
        <v>82</v>
      </c>
      <c r="G22" s="980">
        <v>28</v>
      </c>
      <c r="H22" s="981">
        <v>53.5</v>
      </c>
    </row>
    <row r="23" spans="1:8" x14ac:dyDescent="0.25">
      <c r="A23" s="60">
        <v>31</v>
      </c>
      <c r="B23" s="61" t="s">
        <v>47</v>
      </c>
      <c r="C23" s="980">
        <v>113</v>
      </c>
      <c r="D23" s="981">
        <v>1453.5999999999997</v>
      </c>
      <c r="E23" s="139">
        <v>107</v>
      </c>
      <c r="F23" s="61" t="s">
        <v>83</v>
      </c>
      <c r="G23" s="980">
        <v>29</v>
      </c>
      <c r="H23" s="981">
        <v>66</v>
      </c>
    </row>
    <row r="24" spans="1:8" x14ac:dyDescent="0.25">
      <c r="A24" s="60">
        <v>32</v>
      </c>
      <c r="B24" s="61" t="s">
        <v>48</v>
      </c>
      <c r="C24" s="980">
        <v>178</v>
      </c>
      <c r="D24" s="981">
        <v>1690.3000000000002</v>
      </c>
      <c r="E24" s="139">
        <v>108</v>
      </c>
      <c r="F24" s="61" t="s">
        <v>414</v>
      </c>
      <c r="G24" s="980">
        <v>47</v>
      </c>
      <c r="H24" s="981">
        <v>245.60000000000002</v>
      </c>
    </row>
    <row r="25" spans="1:8" x14ac:dyDescent="0.25">
      <c r="A25" s="60">
        <v>33</v>
      </c>
      <c r="B25" s="61" t="s">
        <v>181</v>
      </c>
      <c r="C25" s="980">
        <v>35</v>
      </c>
      <c r="D25" s="981">
        <v>1355</v>
      </c>
      <c r="E25" s="139">
        <v>109</v>
      </c>
      <c r="F25" s="61" t="s">
        <v>145</v>
      </c>
      <c r="G25" s="980">
        <v>9</v>
      </c>
      <c r="H25" s="981">
        <v>12.700000000000001</v>
      </c>
    </row>
    <row r="26" spans="1:8" x14ac:dyDescent="0.25">
      <c r="A26" s="60">
        <v>34</v>
      </c>
      <c r="B26" s="61" t="s">
        <v>49</v>
      </c>
      <c r="C26" s="980">
        <v>100</v>
      </c>
      <c r="D26" s="981">
        <v>812.20000000000016</v>
      </c>
      <c r="E26" s="139">
        <v>111</v>
      </c>
      <c r="F26" s="61" t="s">
        <v>85</v>
      </c>
      <c r="G26" s="980">
        <v>102</v>
      </c>
      <c r="H26" s="981">
        <v>1251.3999999999999</v>
      </c>
    </row>
    <row r="27" spans="1:8" x14ac:dyDescent="0.25">
      <c r="A27" s="60">
        <v>35</v>
      </c>
      <c r="B27" s="61" t="s">
        <v>91</v>
      </c>
      <c r="C27" s="980">
        <v>125</v>
      </c>
      <c r="D27" s="981">
        <v>1892.6999999999998</v>
      </c>
      <c r="E27" s="139">
        <v>112</v>
      </c>
      <c r="F27" s="61" t="s">
        <v>86</v>
      </c>
      <c r="G27" s="980">
        <v>161</v>
      </c>
      <c r="H27" s="981">
        <v>4392.3</v>
      </c>
    </row>
    <row r="28" spans="1:8" x14ac:dyDescent="0.25">
      <c r="A28" s="60">
        <v>36</v>
      </c>
      <c r="B28" s="61" t="s">
        <v>50</v>
      </c>
      <c r="C28" s="980">
        <v>64</v>
      </c>
      <c r="D28" s="981">
        <v>973</v>
      </c>
      <c r="E28" s="139">
        <v>113</v>
      </c>
      <c r="F28" s="61" t="s">
        <v>87</v>
      </c>
      <c r="G28" s="980">
        <v>143</v>
      </c>
      <c r="H28" s="981">
        <v>1883.9</v>
      </c>
    </row>
    <row r="29" spans="1:8" x14ac:dyDescent="0.25">
      <c r="A29" s="60">
        <v>41</v>
      </c>
      <c r="B29" s="61" t="s">
        <v>51</v>
      </c>
      <c r="C29" s="980">
        <v>59</v>
      </c>
      <c r="D29" s="981">
        <v>257.20000000000005</v>
      </c>
      <c r="E29" s="139">
        <v>121</v>
      </c>
      <c r="F29" s="61" t="s">
        <v>61</v>
      </c>
      <c r="G29" s="980">
        <v>292</v>
      </c>
      <c r="H29" s="981">
        <v>1616.2000000000003</v>
      </c>
    </row>
    <row r="30" spans="1:8" x14ac:dyDescent="0.25">
      <c r="A30" s="60">
        <v>42</v>
      </c>
      <c r="B30" s="61" t="s">
        <v>52</v>
      </c>
      <c r="C30" s="980">
        <v>41</v>
      </c>
      <c r="D30" s="981">
        <v>91.5</v>
      </c>
      <c r="E30" s="139">
        <v>122</v>
      </c>
      <c r="F30" s="61" t="s">
        <v>62</v>
      </c>
      <c r="G30" s="980">
        <v>191</v>
      </c>
      <c r="H30" s="981">
        <v>1670.8000000000004</v>
      </c>
    </row>
    <row r="31" spans="1:8" x14ac:dyDescent="0.25">
      <c r="A31" s="60">
        <v>43</v>
      </c>
      <c r="B31" s="61" t="s">
        <v>53</v>
      </c>
      <c r="C31" s="980">
        <v>124</v>
      </c>
      <c r="D31" s="981">
        <v>709.9</v>
      </c>
      <c r="E31" s="139">
        <v>123</v>
      </c>
      <c r="F31" s="61" t="s">
        <v>63</v>
      </c>
      <c r="G31" s="980">
        <v>93</v>
      </c>
      <c r="H31" s="981">
        <v>380.1</v>
      </c>
    </row>
    <row r="32" spans="1:8" x14ac:dyDescent="0.25">
      <c r="A32" s="60">
        <v>44</v>
      </c>
      <c r="B32" s="61" t="s">
        <v>54</v>
      </c>
      <c r="C32" s="980">
        <v>94</v>
      </c>
      <c r="D32" s="981">
        <v>934.30000000000007</v>
      </c>
      <c r="E32" s="1102" t="s">
        <v>160</v>
      </c>
      <c r="F32" s="61"/>
      <c r="G32" s="980">
        <v>388</v>
      </c>
      <c r="H32" s="981">
        <v>83.5</v>
      </c>
    </row>
    <row r="33" spans="1:8" x14ac:dyDescent="0.25">
      <c r="A33" s="60">
        <v>45</v>
      </c>
      <c r="B33" s="61" t="s">
        <v>413</v>
      </c>
      <c r="C33" s="980">
        <v>297</v>
      </c>
      <c r="D33" s="981">
        <v>10405.199999999997</v>
      </c>
      <c r="E33" s="1103"/>
      <c r="F33" s="966"/>
      <c r="G33" s="981"/>
      <c r="H33" s="981"/>
    </row>
    <row r="34" spans="1:8" x14ac:dyDescent="0.25">
      <c r="A34" s="60">
        <v>46</v>
      </c>
      <c r="B34" s="61" t="s">
        <v>56</v>
      </c>
      <c r="C34" s="980">
        <v>13</v>
      </c>
      <c r="D34" s="981">
        <v>24</v>
      </c>
      <c r="E34" s="139">
        <v>1</v>
      </c>
      <c r="F34" s="61" t="s">
        <v>2</v>
      </c>
      <c r="G34" s="982">
        <v>1256</v>
      </c>
      <c r="H34" s="983">
        <v>11259.099999999997</v>
      </c>
    </row>
    <row r="35" spans="1:8" x14ac:dyDescent="0.25">
      <c r="A35" s="60">
        <v>47</v>
      </c>
      <c r="B35" s="61" t="s">
        <v>57</v>
      </c>
      <c r="C35" s="980">
        <v>19</v>
      </c>
      <c r="D35" s="981">
        <v>17</v>
      </c>
      <c r="E35" s="139">
        <v>2</v>
      </c>
      <c r="F35" s="61" t="s">
        <v>6</v>
      </c>
      <c r="G35" s="982">
        <v>379</v>
      </c>
      <c r="H35" s="983">
        <v>51625.000000000007</v>
      </c>
    </row>
    <row r="36" spans="1:8" x14ac:dyDescent="0.25">
      <c r="A36" s="60">
        <v>48</v>
      </c>
      <c r="B36" s="61" t="s">
        <v>58</v>
      </c>
      <c r="C36" s="980">
        <v>22</v>
      </c>
      <c r="D36" s="981">
        <v>245.39999999999998</v>
      </c>
      <c r="E36" s="139">
        <v>3</v>
      </c>
      <c r="F36" s="61" t="s">
        <v>10</v>
      </c>
      <c r="G36" s="982">
        <v>615</v>
      </c>
      <c r="H36" s="983">
        <v>8176.7999999999993</v>
      </c>
    </row>
    <row r="37" spans="1:8" x14ac:dyDescent="0.25">
      <c r="A37" s="60">
        <v>51</v>
      </c>
      <c r="B37" s="61" t="s">
        <v>59</v>
      </c>
      <c r="C37" s="980">
        <v>41</v>
      </c>
      <c r="D37" s="981">
        <v>88</v>
      </c>
      <c r="E37" s="139">
        <v>4</v>
      </c>
      <c r="F37" s="61" t="s">
        <v>3</v>
      </c>
      <c r="G37" s="982">
        <v>669</v>
      </c>
      <c r="H37" s="983">
        <v>12684.499999999998</v>
      </c>
    </row>
    <row r="38" spans="1:8" x14ac:dyDescent="0.25">
      <c r="A38" s="60">
        <v>52</v>
      </c>
      <c r="B38" s="61" t="s">
        <v>132</v>
      </c>
      <c r="C38" s="980">
        <v>52</v>
      </c>
      <c r="D38" s="981">
        <v>214.20000000000002</v>
      </c>
      <c r="E38" s="139">
        <v>5</v>
      </c>
      <c r="F38" s="61" t="s">
        <v>7</v>
      </c>
      <c r="G38" s="982">
        <v>210</v>
      </c>
      <c r="H38" s="983">
        <v>582.19999999999993</v>
      </c>
    </row>
    <row r="39" spans="1:8" x14ac:dyDescent="0.25">
      <c r="A39" s="60">
        <v>53</v>
      </c>
      <c r="B39" s="61" t="s">
        <v>60</v>
      </c>
      <c r="C39" s="980">
        <v>39</v>
      </c>
      <c r="D39" s="981">
        <v>109.10000000000001</v>
      </c>
      <c r="E39" s="139">
        <v>6</v>
      </c>
      <c r="F39" s="61" t="s">
        <v>11</v>
      </c>
      <c r="G39" s="982">
        <v>165</v>
      </c>
      <c r="H39" s="983">
        <v>360.1</v>
      </c>
    </row>
    <row r="40" spans="1:8" x14ac:dyDescent="0.25">
      <c r="A40" s="60">
        <v>54</v>
      </c>
      <c r="B40" s="61" t="s">
        <v>135</v>
      </c>
      <c r="C40" s="980">
        <v>16</v>
      </c>
      <c r="D40" s="981">
        <v>41</v>
      </c>
      <c r="E40" s="139">
        <v>7</v>
      </c>
      <c r="F40" s="61" t="s">
        <v>4</v>
      </c>
      <c r="G40" s="982">
        <v>66</v>
      </c>
      <c r="H40" s="983">
        <v>303.89999999999998</v>
      </c>
    </row>
    <row r="41" spans="1:8" x14ac:dyDescent="0.25">
      <c r="A41" s="60">
        <v>55</v>
      </c>
      <c r="B41" s="61" t="s">
        <v>166</v>
      </c>
      <c r="C41" s="980">
        <v>62</v>
      </c>
      <c r="D41" s="981">
        <v>129.89999999999998</v>
      </c>
      <c r="E41" s="139">
        <v>8</v>
      </c>
      <c r="F41" s="61" t="s">
        <v>5</v>
      </c>
      <c r="G41" s="982">
        <v>81</v>
      </c>
      <c r="H41" s="983">
        <v>343.40000000000009</v>
      </c>
    </row>
    <row r="42" spans="1:8" x14ac:dyDescent="0.25">
      <c r="A42" s="60">
        <v>61</v>
      </c>
      <c r="B42" s="61" t="s">
        <v>64</v>
      </c>
      <c r="C42" s="980">
        <v>48</v>
      </c>
      <c r="D42" s="981">
        <v>146.70000000000002</v>
      </c>
      <c r="E42" s="139">
        <v>9</v>
      </c>
      <c r="F42" s="61" t="s">
        <v>8</v>
      </c>
      <c r="G42" s="982">
        <v>299</v>
      </c>
      <c r="H42" s="983">
        <v>2247.2999999999997</v>
      </c>
    </row>
    <row r="43" spans="1:8" x14ac:dyDescent="0.25">
      <c r="A43" s="60">
        <v>62</v>
      </c>
      <c r="B43" s="61" t="s">
        <v>65</v>
      </c>
      <c r="C43" s="980">
        <v>17</v>
      </c>
      <c r="D43" s="981">
        <v>46.6</v>
      </c>
      <c r="E43" s="139">
        <v>10</v>
      </c>
      <c r="F43" s="61" t="s">
        <v>9</v>
      </c>
      <c r="G43" s="982">
        <v>224</v>
      </c>
      <c r="H43" s="983">
        <v>1141.6000000000004</v>
      </c>
    </row>
    <row r="44" spans="1:8" x14ac:dyDescent="0.25">
      <c r="A44" s="60">
        <v>63</v>
      </c>
      <c r="B44" s="61" t="s">
        <v>66</v>
      </c>
      <c r="C44" s="980">
        <v>9</v>
      </c>
      <c r="D44" s="981">
        <v>10.8</v>
      </c>
      <c r="E44" s="139">
        <v>11</v>
      </c>
      <c r="F44" s="61" t="s">
        <v>93</v>
      </c>
      <c r="G44" s="982">
        <v>406</v>
      </c>
      <c r="H44" s="983">
        <v>7527.5999999999985</v>
      </c>
    </row>
    <row r="45" spans="1:8" x14ac:dyDescent="0.25">
      <c r="A45" s="60">
        <v>64</v>
      </c>
      <c r="B45" s="61" t="s">
        <v>67</v>
      </c>
      <c r="C45" s="980">
        <v>5</v>
      </c>
      <c r="D45" s="981">
        <v>8.5</v>
      </c>
      <c r="E45" s="139">
        <v>12</v>
      </c>
      <c r="F45" s="61" t="s">
        <v>165</v>
      </c>
      <c r="G45" s="982">
        <v>576</v>
      </c>
      <c r="H45" s="983">
        <v>3667.1000000000004</v>
      </c>
    </row>
    <row r="46" spans="1:8" x14ac:dyDescent="0.25">
      <c r="A46" s="60">
        <v>65</v>
      </c>
      <c r="B46" s="61" t="s">
        <v>68</v>
      </c>
      <c r="C46" s="980">
        <v>12</v>
      </c>
      <c r="D46" s="981">
        <v>7.6</v>
      </c>
      <c r="E46" s="1102"/>
      <c r="F46" s="1126" t="s">
        <v>160</v>
      </c>
      <c r="G46" s="982">
        <v>388</v>
      </c>
      <c r="H46" s="983">
        <v>83.5</v>
      </c>
    </row>
    <row r="47" spans="1:8" x14ac:dyDescent="0.25">
      <c r="A47" s="60">
        <v>66</v>
      </c>
      <c r="B47" s="61" t="s">
        <v>69</v>
      </c>
      <c r="C47" s="980">
        <v>74</v>
      </c>
      <c r="D47" s="981">
        <v>139.9</v>
      </c>
      <c r="E47" s="1103"/>
      <c r="F47" s="966"/>
      <c r="G47" s="983"/>
      <c r="H47" s="983"/>
    </row>
    <row r="48" spans="1:8" x14ac:dyDescent="0.25">
      <c r="A48" s="1097"/>
      <c r="B48" s="1097"/>
      <c r="C48" s="1097"/>
      <c r="D48" s="1097"/>
      <c r="E48" s="1098"/>
      <c r="F48" s="1099" t="s">
        <v>20</v>
      </c>
      <c r="G48" s="1100">
        <f>SUM(G34:G47)</f>
        <v>5334</v>
      </c>
      <c r="H48" s="1101">
        <f>SUM(H34:H46)</f>
        <v>100002.1</v>
      </c>
    </row>
    <row r="49" spans="1:8" x14ac:dyDescent="0.25">
      <c r="A49" s="1093"/>
      <c r="B49" s="1093"/>
      <c r="C49" s="1093"/>
      <c r="D49" s="1093"/>
      <c r="E49" s="967"/>
      <c r="F49" s="967"/>
      <c r="G49" s="967"/>
      <c r="H49" s="967"/>
    </row>
    <row r="50" spans="1:8" x14ac:dyDescent="0.25">
      <c r="A50" s="984" t="s">
        <v>440</v>
      </c>
      <c r="B50" s="967"/>
      <c r="C50" s="967"/>
      <c r="D50" s="985"/>
      <c r="E50" s="967"/>
      <c r="F50" s="1093"/>
      <c r="H50" s="986" t="s">
        <v>219</v>
      </c>
    </row>
    <row r="51" spans="1:8" x14ac:dyDescent="0.25">
      <c r="A51" s="967"/>
      <c r="B51" s="984"/>
      <c r="C51" s="985"/>
      <c r="D51" s="985"/>
      <c r="E51" s="967"/>
    </row>
  </sheetData>
  <hyperlinks>
    <hyperlink ref="H3" location="INHALT!A1" display="INHALT!A1" xr:uid="{4C5EA3EE-E75A-4923-929C-BEC72577EA90}"/>
  </hyperlinks>
  <pageMargins left="0.7" right="0.7" top="0.78740157499999996" bottom="0.78740157499999996" header="0.3" footer="0.3"/>
  <pageSetup paperSize="9" scale="67"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C49B-D723-4138-8699-A96BA50B36ED}">
  <sheetPr>
    <tabColor rgb="FF00B050"/>
  </sheetPr>
  <dimension ref="A1:Q24"/>
  <sheetViews>
    <sheetView zoomScale="85" zoomScaleNormal="85" workbookViewId="0">
      <pane xSplit="2" ySplit="5" topLeftCell="C6" activePane="bottomRight" state="frozen"/>
      <selection activeCell="A80" sqref="A80:XFD80"/>
      <selection pane="topRight" activeCell="A80" sqref="A80:XFD80"/>
      <selection pane="bottomLeft" activeCell="A80" sqref="A80:XFD80"/>
      <selection pane="bottomRight" activeCell="A25" sqref="A25"/>
    </sheetView>
  </sheetViews>
  <sheetFormatPr baseColWidth="10" defaultColWidth="11.42578125" defaultRowHeight="14.25" x14ac:dyDescent="0.2"/>
  <cols>
    <col min="1" max="1" width="5.5703125" style="1142" customWidth="1"/>
    <col min="2" max="2" width="21.5703125" style="1142" customWidth="1"/>
    <col min="3" max="3" width="12.140625" style="1142" bestFit="1" customWidth="1"/>
    <col min="4" max="4" width="15.5703125" style="1142" customWidth="1"/>
    <col min="5" max="5" width="12" style="1142" bestFit="1" customWidth="1"/>
    <col min="6" max="6" width="13.85546875" style="1142" bestFit="1" customWidth="1"/>
    <col min="7" max="7" width="11.140625" style="1142" bestFit="1" customWidth="1"/>
    <col min="8" max="8" width="12" style="1142" bestFit="1" customWidth="1"/>
    <col min="9" max="9" width="16.42578125" style="1142" bestFit="1" customWidth="1"/>
    <col min="10" max="13" width="16.42578125" style="1142" customWidth="1"/>
    <col min="14" max="14" width="14.140625" style="1142" bestFit="1" customWidth="1"/>
    <col min="15" max="15" width="14.42578125" style="1142" bestFit="1" customWidth="1"/>
    <col min="16" max="16" width="6.140625" style="1142" customWidth="1"/>
    <col min="17" max="16384" width="11.42578125" style="1142"/>
  </cols>
  <sheetData>
    <row r="1" spans="1:16" ht="9" customHeight="1" x14ac:dyDescent="0.2">
      <c r="A1" s="1143"/>
      <c r="B1" s="1143"/>
      <c r="C1" s="1143"/>
      <c r="D1" s="1143"/>
      <c r="E1" s="1143"/>
      <c r="F1" s="1143"/>
      <c r="G1" s="1143"/>
      <c r="H1" s="1143"/>
      <c r="I1" s="1143"/>
      <c r="J1" s="1143"/>
      <c r="K1" s="1143"/>
      <c r="L1" s="1143"/>
      <c r="M1" s="1143"/>
      <c r="N1" s="1143"/>
      <c r="O1" s="1143"/>
      <c r="P1" s="1143"/>
    </row>
    <row r="2" spans="1:16" ht="18" x14ac:dyDescent="0.25">
      <c r="A2" s="1154" t="s">
        <v>543</v>
      </c>
      <c r="B2" s="1143"/>
      <c r="C2" s="1143"/>
      <c r="D2" s="1143"/>
      <c r="E2" s="1143"/>
      <c r="F2" s="1143"/>
      <c r="G2" s="1143"/>
      <c r="H2" s="1143"/>
      <c r="I2" s="1143"/>
      <c r="J2" s="1143"/>
      <c r="K2" s="1143"/>
      <c r="L2" s="1143"/>
      <c r="M2" s="1143"/>
      <c r="N2" s="1143"/>
      <c r="O2" s="1143"/>
      <c r="P2" s="1045" t="str">
        <f>HYPERLINK("[Kleinräumige Statistik Daten Prototyp.xlsx]INHALT!A1","zum Inhaltsverzeichnis")</f>
        <v>zum Inhaltsverzeichnis</v>
      </c>
    </row>
    <row r="3" spans="1:16" ht="9.75" customHeight="1" x14ac:dyDescent="0.2">
      <c r="A3" s="1143"/>
      <c r="B3" s="1143"/>
      <c r="C3" s="1143"/>
      <c r="D3" s="1143"/>
      <c r="E3" s="1143"/>
      <c r="F3" s="1143"/>
      <c r="G3" s="1143"/>
      <c r="H3" s="1143"/>
      <c r="I3" s="1143"/>
      <c r="J3" s="1143"/>
      <c r="K3" s="1143"/>
      <c r="L3" s="1143"/>
      <c r="M3" s="1143"/>
      <c r="N3" s="1143"/>
      <c r="O3" s="1143"/>
      <c r="P3" s="1143"/>
    </row>
    <row r="4" spans="1:16" ht="85.5" x14ac:dyDescent="0.2">
      <c r="A4" s="1152" t="s">
        <v>202</v>
      </c>
      <c r="B4" s="1152" t="s">
        <v>172</v>
      </c>
      <c r="C4" s="1153" t="s">
        <v>530</v>
      </c>
      <c r="D4" s="1153" t="s">
        <v>529</v>
      </c>
      <c r="E4" s="1153" t="s">
        <v>528</v>
      </c>
      <c r="F4" s="1153" t="s">
        <v>527</v>
      </c>
      <c r="G4" s="1153" t="s">
        <v>526</v>
      </c>
      <c r="H4" s="1153" t="s">
        <v>525</v>
      </c>
      <c r="I4" s="1153" t="s">
        <v>524</v>
      </c>
      <c r="J4" s="1153" t="s">
        <v>523</v>
      </c>
      <c r="K4" s="1153" t="s">
        <v>533</v>
      </c>
      <c r="L4" s="1153" t="s">
        <v>532</v>
      </c>
      <c r="M4" s="1153" t="s">
        <v>534</v>
      </c>
      <c r="N4" s="1153" t="s">
        <v>522</v>
      </c>
      <c r="O4" s="1156" t="s">
        <v>542</v>
      </c>
      <c r="P4" s="1152" t="s">
        <v>202</v>
      </c>
    </row>
    <row r="5" spans="1:16" ht="15" x14ac:dyDescent="0.2">
      <c r="A5" s="1150"/>
      <c r="B5" s="1150"/>
      <c r="C5" s="1151" t="s">
        <v>518</v>
      </c>
      <c r="D5" s="1151" t="s">
        <v>517</v>
      </c>
      <c r="E5" s="1151" t="s">
        <v>516</v>
      </c>
      <c r="F5" s="1151" t="s">
        <v>515</v>
      </c>
      <c r="G5" s="1151" t="s">
        <v>514</v>
      </c>
      <c r="H5" s="1151" t="s">
        <v>513</v>
      </c>
      <c r="I5" s="1151" t="s">
        <v>512</v>
      </c>
      <c r="J5" s="1151" t="s">
        <v>511</v>
      </c>
      <c r="K5" s="1151" t="s">
        <v>521</v>
      </c>
      <c r="L5" s="1151" t="s">
        <v>520</v>
      </c>
      <c r="M5" s="1151" t="s">
        <v>519</v>
      </c>
      <c r="N5" s="1151" t="s">
        <v>535</v>
      </c>
      <c r="O5" s="1143"/>
      <c r="P5" s="1150"/>
    </row>
    <row r="6" spans="1:16" ht="18.75" customHeight="1" x14ac:dyDescent="0.25">
      <c r="A6" s="932">
        <v>1</v>
      </c>
      <c r="B6" s="1149" t="s">
        <v>2</v>
      </c>
      <c r="C6" s="1160">
        <v>263.2</v>
      </c>
      <c r="D6" s="1160" t="s">
        <v>541</v>
      </c>
      <c r="E6" s="1160">
        <v>332.60000000000014</v>
      </c>
      <c r="F6" s="1160">
        <v>1663.7999999999997</v>
      </c>
      <c r="G6" s="1160">
        <v>258.8</v>
      </c>
      <c r="H6" s="1160">
        <v>637.40000000000009</v>
      </c>
      <c r="I6" s="1160">
        <v>390.1</v>
      </c>
      <c r="J6" s="1160">
        <v>1164.7</v>
      </c>
      <c r="K6" s="1160">
        <v>1395.1999999999998</v>
      </c>
      <c r="L6" s="1160">
        <v>2078.7999999999993</v>
      </c>
      <c r="M6" s="1160">
        <v>176.40000000000003</v>
      </c>
      <c r="N6" s="1160">
        <v>2896.0999999999995</v>
      </c>
      <c r="O6" s="1160">
        <v>11260</v>
      </c>
      <c r="P6" s="60">
        <v>1</v>
      </c>
    </row>
    <row r="7" spans="1:16" ht="18.75" customHeight="1" x14ac:dyDescent="0.25">
      <c r="A7" s="932">
        <v>2</v>
      </c>
      <c r="B7" s="1149" t="s">
        <v>6</v>
      </c>
      <c r="C7" s="1160">
        <v>46507</v>
      </c>
      <c r="D7" s="1160">
        <v>516.4</v>
      </c>
      <c r="E7" s="1160">
        <v>137.79999999999998</v>
      </c>
      <c r="F7" s="1160">
        <v>563.5</v>
      </c>
      <c r="G7" s="1160">
        <v>1362</v>
      </c>
      <c r="H7" s="1160">
        <v>174.10000000000002</v>
      </c>
      <c r="I7" s="1160">
        <v>612.69999999999993</v>
      </c>
      <c r="J7" s="1160">
        <v>24.299999999999997</v>
      </c>
      <c r="K7" s="1160">
        <v>100</v>
      </c>
      <c r="L7" s="1160">
        <v>576.9</v>
      </c>
      <c r="M7" s="1160">
        <v>95.399999999999991</v>
      </c>
      <c r="N7" s="1160">
        <v>957.4</v>
      </c>
      <c r="O7" s="1160">
        <v>51630</v>
      </c>
      <c r="P7" s="60">
        <v>2</v>
      </c>
    </row>
    <row r="8" spans="1:16" ht="18.75" customHeight="1" x14ac:dyDescent="0.25">
      <c r="A8" s="932">
        <v>3</v>
      </c>
      <c r="B8" s="1149" t="s">
        <v>10</v>
      </c>
      <c r="C8" s="1160">
        <v>303.10000000000002</v>
      </c>
      <c r="D8" s="1160">
        <v>54</v>
      </c>
      <c r="E8" s="1160">
        <v>1106.0999999999997</v>
      </c>
      <c r="F8" s="1160">
        <v>1408.6000000000001</v>
      </c>
      <c r="G8" s="1160">
        <v>230</v>
      </c>
      <c r="H8" s="1160">
        <v>278.80000000000007</v>
      </c>
      <c r="I8" s="1160">
        <v>453.5</v>
      </c>
      <c r="J8" s="1160">
        <v>325.5</v>
      </c>
      <c r="K8" s="1160">
        <v>596.30000000000018</v>
      </c>
      <c r="L8" s="1160">
        <v>581.29999999999973</v>
      </c>
      <c r="M8" s="1160">
        <v>25.2</v>
      </c>
      <c r="N8" s="1160">
        <v>2814.8999999999996</v>
      </c>
      <c r="O8" s="1160">
        <v>8180</v>
      </c>
      <c r="P8" s="60">
        <v>3</v>
      </c>
    </row>
    <row r="9" spans="1:16" ht="18.75" customHeight="1" x14ac:dyDescent="0.25">
      <c r="A9" s="932">
        <v>4</v>
      </c>
      <c r="B9" s="1149" t="s">
        <v>3</v>
      </c>
      <c r="C9" s="1160">
        <v>944.6</v>
      </c>
      <c r="D9" s="1160">
        <v>219.9</v>
      </c>
      <c r="E9" s="1160">
        <v>429.90000000000009</v>
      </c>
      <c r="F9" s="1160">
        <v>2221.099999999999</v>
      </c>
      <c r="G9" s="1160">
        <v>170.2</v>
      </c>
      <c r="H9" s="1160">
        <v>223.60000000000002</v>
      </c>
      <c r="I9" s="1160">
        <v>1250.8</v>
      </c>
      <c r="J9" s="1160">
        <v>146.4</v>
      </c>
      <c r="K9" s="1160">
        <v>42</v>
      </c>
      <c r="L9" s="1160">
        <v>1653.4999999999998</v>
      </c>
      <c r="M9" s="1160">
        <v>311</v>
      </c>
      <c r="N9" s="1160">
        <v>5074.5</v>
      </c>
      <c r="O9" s="1160">
        <v>12690</v>
      </c>
      <c r="P9" s="60">
        <v>4</v>
      </c>
    </row>
    <row r="10" spans="1:16" ht="18.75" customHeight="1" x14ac:dyDescent="0.25">
      <c r="A10" s="932">
        <v>5</v>
      </c>
      <c r="B10" s="1149" t="s">
        <v>7</v>
      </c>
      <c r="C10" s="1160">
        <v>98.6</v>
      </c>
      <c r="D10" s="1160"/>
      <c r="E10" s="1160">
        <v>44.9</v>
      </c>
      <c r="F10" s="1160">
        <v>151.29999999999998</v>
      </c>
      <c r="G10" s="1160">
        <v>33.9</v>
      </c>
      <c r="H10" s="1160">
        <v>25</v>
      </c>
      <c r="I10" s="1160">
        <v>0</v>
      </c>
      <c r="J10" s="1160">
        <v>10.6</v>
      </c>
      <c r="K10" s="1160">
        <v>9</v>
      </c>
      <c r="L10" s="1160">
        <v>40.099999999999994</v>
      </c>
      <c r="M10" s="1160">
        <v>44.899999999999991</v>
      </c>
      <c r="N10" s="1160">
        <v>123.89999999999998</v>
      </c>
      <c r="O10" s="1160">
        <v>580</v>
      </c>
      <c r="P10" s="60">
        <v>5</v>
      </c>
    </row>
    <row r="11" spans="1:16" ht="18.75" customHeight="1" x14ac:dyDescent="0.25">
      <c r="A11" s="932">
        <v>6</v>
      </c>
      <c r="B11" s="1149" t="s">
        <v>11</v>
      </c>
      <c r="C11" s="1160">
        <v>45.900000000000006</v>
      </c>
      <c r="D11" s="1160" t="s">
        <v>541</v>
      </c>
      <c r="E11" s="1160">
        <v>91.3</v>
      </c>
      <c r="F11" s="1160">
        <v>33.1</v>
      </c>
      <c r="G11" s="1160" t="s">
        <v>541</v>
      </c>
      <c r="H11" s="1160">
        <v>5.2</v>
      </c>
      <c r="I11" s="1160">
        <v>28.3</v>
      </c>
      <c r="J11" s="1160">
        <v>8.9</v>
      </c>
      <c r="K11" s="1160" t="s">
        <v>541</v>
      </c>
      <c r="L11" s="1160">
        <v>95.100000000000009</v>
      </c>
      <c r="M11" s="1160">
        <v>13.3</v>
      </c>
      <c r="N11" s="1160">
        <v>34.700000000000003</v>
      </c>
      <c r="O11" s="1160">
        <v>360</v>
      </c>
      <c r="P11" s="60">
        <v>6</v>
      </c>
    </row>
    <row r="12" spans="1:16" ht="18.75" customHeight="1" x14ac:dyDescent="0.25">
      <c r="A12" s="932">
        <v>7</v>
      </c>
      <c r="B12" s="1149" t="s">
        <v>4</v>
      </c>
      <c r="C12" s="1160">
        <v>26.7</v>
      </c>
      <c r="D12" s="1160"/>
      <c r="E12" s="1160">
        <v>37.9</v>
      </c>
      <c r="F12" s="1160">
        <v>9</v>
      </c>
      <c r="G12" s="1160"/>
      <c r="H12" s="1160">
        <v>8.1999999999999993</v>
      </c>
      <c r="I12" s="1160">
        <v>49.6</v>
      </c>
      <c r="J12" s="1160" t="s">
        <v>541</v>
      </c>
      <c r="K12" s="1160">
        <v>14.9</v>
      </c>
      <c r="L12" s="1160">
        <v>58.1</v>
      </c>
      <c r="M12" s="1160">
        <v>0</v>
      </c>
      <c r="N12" s="1160">
        <v>97.5</v>
      </c>
      <c r="O12" s="1160">
        <v>300</v>
      </c>
      <c r="P12" s="60">
        <v>7</v>
      </c>
    </row>
    <row r="13" spans="1:16" ht="18.75" customHeight="1" x14ac:dyDescent="0.25">
      <c r="A13" s="932">
        <v>8</v>
      </c>
      <c r="B13" s="1149" t="s">
        <v>5</v>
      </c>
      <c r="C13" s="1160">
        <v>92.4</v>
      </c>
      <c r="D13" s="1160"/>
      <c r="E13" s="1160">
        <v>20.100000000000001</v>
      </c>
      <c r="F13" s="1160">
        <v>37.5</v>
      </c>
      <c r="G13" s="1160">
        <v>14.8</v>
      </c>
      <c r="H13" s="1160">
        <v>18</v>
      </c>
      <c r="I13" s="1160"/>
      <c r="J13" s="1160">
        <v>6.3</v>
      </c>
      <c r="K13" s="1160">
        <v>83</v>
      </c>
      <c r="L13" s="1160">
        <v>13.6</v>
      </c>
      <c r="M13" s="1160" t="s">
        <v>541</v>
      </c>
      <c r="N13" s="1160">
        <v>56.7</v>
      </c>
      <c r="O13" s="1160">
        <v>340</v>
      </c>
      <c r="P13" s="60">
        <v>8</v>
      </c>
    </row>
    <row r="14" spans="1:16" ht="18.75" customHeight="1" x14ac:dyDescent="0.25">
      <c r="A14" s="932">
        <v>9</v>
      </c>
      <c r="B14" s="1149" t="s">
        <v>8</v>
      </c>
      <c r="C14" s="1160">
        <v>269.40000000000009</v>
      </c>
      <c r="D14" s="1160">
        <v>183.5</v>
      </c>
      <c r="E14" s="1160">
        <v>179.49999999999997</v>
      </c>
      <c r="F14" s="1160">
        <v>817.29999999999961</v>
      </c>
      <c r="G14" s="1160">
        <v>97.199999999999989</v>
      </c>
      <c r="H14" s="1160">
        <v>24</v>
      </c>
      <c r="I14" s="1160">
        <v>42</v>
      </c>
      <c r="J14" s="1160">
        <v>9</v>
      </c>
      <c r="K14" s="1160">
        <v>14</v>
      </c>
      <c r="L14" s="1160">
        <v>28.400000000000002</v>
      </c>
      <c r="M14" s="1160">
        <v>4.6999999999999993</v>
      </c>
      <c r="N14" s="1160">
        <v>578.30000000000007</v>
      </c>
      <c r="O14" s="1160">
        <v>2250</v>
      </c>
      <c r="P14" s="60">
        <v>9</v>
      </c>
    </row>
    <row r="15" spans="1:16" ht="18.75" customHeight="1" x14ac:dyDescent="0.25">
      <c r="A15" s="932">
        <v>10</v>
      </c>
      <c r="B15" s="1149" t="s">
        <v>9</v>
      </c>
      <c r="C15" s="1160">
        <v>95.100000000000009</v>
      </c>
      <c r="D15" s="1160"/>
      <c r="E15" s="1160">
        <v>85.199999999999989</v>
      </c>
      <c r="F15" s="1160">
        <v>580.4</v>
      </c>
      <c r="G15" s="1160">
        <v>87</v>
      </c>
      <c r="H15" s="1160">
        <v>53.599999999999994</v>
      </c>
      <c r="I15" s="1160">
        <v>63.2</v>
      </c>
      <c r="J15" s="1160" t="s">
        <v>541</v>
      </c>
      <c r="K15" s="1160">
        <v>18.5</v>
      </c>
      <c r="L15" s="1160">
        <v>38.4</v>
      </c>
      <c r="M15" s="1160">
        <v>8.3000000000000007</v>
      </c>
      <c r="N15" s="1160">
        <v>108.69999999999999</v>
      </c>
      <c r="O15" s="1160">
        <v>1140</v>
      </c>
      <c r="P15" s="60">
        <v>10</v>
      </c>
    </row>
    <row r="16" spans="1:16" ht="18.75" customHeight="1" x14ac:dyDescent="0.25">
      <c r="A16" s="932">
        <v>11</v>
      </c>
      <c r="B16" s="1149" t="s">
        <v>113</v>
      </c>
      <c r="C16" s="1160">
        <v>26.7</v>
      </c>
      <c r="D16" s="1160"/>
      <c r="E16" s="1160">
        <v>59.7</v>
      </c>
      <c r="F16" s="1160">
        <v>1282.6000000000001</v>
      </c>
      <c r="G16" s="1160">
        <v>4.5999999999999996</v>
      </c>
      <c r="H16" s="1160">
        <v>221.1</v>
      </c>
      <c r="I16" s="1160">
        <v>266.59999999999997</v>
      </c>
      <c r="J16" s="1160">
        <v>101.1</v>
      </c>
      <c r="K16" s="1160">
        <v>359.4</v>
      </c>
      <c r="L16" s="1160">
        <v>4539.8999999999987</v>
      </c>
      <c r="M16" s="1160">
        <v>58.8</v>
      </c>
      <c r="N16" s="1160">
        <v>607.09999999999991</v>
      </c>
      <c r="O16" s="1160">
        <v>7530</v>
      </c>
      <c r="P16" s="60">
        <v>11</v>
      </c>
    </row>
    <row r="17" spans="1:17" ht="18.75" customHeight="1" x14ac:dyDescent="0.25">
      <c r="A17" s="932">
        <v>12</v>
      </c>
      <c r="B17" s="1149" t="s">
        <v>165</v>
      </c>
      <c r="C17" s="1160">
        <v>169</v>
      </c>
      <c r="D17" s="1160">
        <v>11.9</v>
      </c>
      <c r="E17" s="1160">
        <v>200.6</v>
      </c>
      <c r="F17" s="1160">
        <v>451.5</v>
      </c>
      <c r="G17" s="1160">
        <v>301.40000000000003</v>
      </c>
      <c r="H17" s="1160">
        <v>122.89999999999999</v>
      </c>
      <c r="I17" s="1160">
        <v>87.7</v>
      </c>
      <c r="J17" s="1160">
        <v>120.1</v>
      </c>
      <c r="K17" s="1160">
        <v>104.8</v>
      </c>
      <c r="L17" s="1160">
        <v>716.40000000000009</v>
      </c>
      <c r="M17" s="1160">
        <v>20.7</v>
      </c>
      <c r="N17" s="1160">
        <v>1360.1</v>
      </c>
      <c r="O17" s="1160">
        <v>3670</v>
      </c>
      <c r="P17" s="60">
        <v>12</v>
      </c>
    </row>
    <row r="18" spans="1:17" ht="18.75" customHeight="1" x14ac:dyDescent="0.25">
      <c r="A18" s="932" t="s">
        <v>160</v>
      </c>
      <c r="B18" s="1149"/>
      <c r="C18" s="1160"/>
      <c r="D18" s="1160"/>
      <c r="E18" s="1160">
        <v>11.600000000000003</v>
      </c>
      <c r="F18" s="1160">
        <v>11.7</v>
      </c>
      <c r="G18" s="1160" t="s">
        <v>541</v>
      </c>
      <c r="H18" s="1160">
        <v>7.1999999999999993</v>
      </c>
      <c r="I18" s="1160" t="s">
        <v>541</v>
      </c>
      <c r="J18" s="1160">
        <v>12.099999999999998</v>
      </c>
      <c r="K18" s="1160" t="s">
        <v>541</v>
      </c>
      <c r="L18" s="1160" t="s">
        <v>541</v>
      </c>
      <c r="M18" s="1160" t="s">
        <v>541</v>
      </c>
      <c r="N18" s="1160">
        <v>23.200000000000003</v>
      </c>
      <c r="O18" s="1160">
        <v>80</v>
      </c>
      <c r="P18" s="60" t="s">
        <v>441</v>
      </c>
    </row>
    <row r="19" spans="1:17" x14ac:dyDescent="0.2">
      <c r="A19" s="1143"/>
      <c r="B19" s="1143"/>
      <c r="C19" s="1148"/>
      <c r="D19" s="1148"/>
      <c r="E19" s="1148"/>
      <c r="F19" s="1148"/>
      <c r="G19" s="1148"/>
      <c r="H19" s="1148"/>
      <c r="I19" s="1148"/>
      <c r="J19" s="1148"/>
      <c r="K19" s="1148"/>
      <c r="L19" s="1148"/>
      <c r="M19" s="1148"/>
      <c r="N19" s="1148"/>
      <c r="O19" s="1148"/>
      <c r="P19" s="1143"/>
    </row>
    <row r="20" spans="1:17" ht="15.75" x14ac:dyDescent="0.25">
      <c r="A20" s="1157" t="s">
        <v>20</v>
      </c>
      <c r="B20" s="1158"/>
      <c r="C20" s="1159">
        <v>48841.999999999993</v>
      </c>
      <c r="D20" s="1159">
        <v>990.49999999999989</v>
      </c>
      <c r="E20" s="1159">
        <v>2737.1999999999994</v>
      </c>
      <c r="F20" s="1159">
        <v>9231.3999999999978</v>
      </c>
      <c r="G20" s="1159">
        <v>2565</v>
      </c>
      <c r="H20" s="1159">
        <v>1799.1000000000001</v>
      </c>
      <c r="I20" s="1159">
        <v>3246.6999999999994</v>
      </c>
      <c r="J20" s="1159">
        <v>1934.1999999999998</v>
      </c>
      <c r="K20" s="1159">
        <v>2738.6000000000004</v>
      </c>
      <c r="L20" s="1159">
        <v>10421.599999999999</v>
      </c>
      <c r="M20" s="1159">
        <v>762.69999999999993</v>
      </c>
      <c r="N20" s="1159">
        <v>14733.100000000002</v>
      </c>
      <c r="O20" s="1159">
        <f>SUM(O6:O18)</f>
        <v>100010</v>
      </c>
      <c r="P20" s="1157"/>
      <c r="Q20" s="1147"/>
    </row>
    <row r="21" spans="1:17" x14ac:dyDescent="0.2">
      <c r="A21" s="1143"/>
      <c r="B21" s="1143"/>
      <c r="C21" s="1143"/>
      <c r="D21" s="1143"/>
      <c r="E21" s="1143"/>
      <c r="F21" s="1143"/>
      <c r="G21" s="1143"/>
      <c r="H21" s="1143"/>
      <c r="I21" s="1143"/>
      <c r="J21" s="1143"/>
      <c r="K21" s="1143"/>
      <c r="L21" s="1143"/>
      <c r="M21" s="1143"/>
      <c r="N21" s="1143"/>
      <c r="O21" s="1143"/>
      <c r="P21" s="1143"/>
    </row>
    <row r="22" spans="1:17" x14ac:dyDescent="0.2">
      <c r="A22" s="1143"/>
      <c r="B22" s="1143"/>
      <c r="C22" s="1143"/>
      <c r="D22" s="1143"/>
      <c r="E22" s="1143"/>
      <c r="F22" s="1143"/>
      <c r="G22" s="1143"/>
      <c r="H22" s="1143"/>
      <c r="I22" s="1143"/>
      <c r="J22" s="1143"/>
      <c r="K22" s="1143"/>
      <c r="L22" s="1143"/>
      <c r="M22" s="1143"/>
      <c r="N22" s="1143"/>
      <c r="O22" s="1143"/>
      <c r="P22" s="1143"/>
    </row>
    <row r="23" spans="1:17" x14ac:dyDescent="0.2">
      <c r="A23" s="1146" t="s">
        <v>440</v>
      </c>
      <c r="B23" s="1143"/>
      <c r="C23" s="1144"/>
      <c r="E23" s="1143"/>
      <c r="F23" s="1143"/>
      <c r="G23" s="1143"/>
      <c r="H23" s="1143"/>
      <c r="I23" s="1143"/>
      <c r="J23" s="1143"/>
      <c r="K23" s="1143"/>
      <c r="L23" s="1143"/>
      <c r="M23" s="1143"/>
      <c r="N23" s="1143"/>
      <c r="O23" s="1155" t="s">
        <v>219</v>
      </c>
      <c r="P23" s="1143"/>
    </row>
    <row r="24" spans="1:17" x14ac:dyDescent="0.2">
      <c r="A24" s="1143"/>
      <c r="B24" s="1145"/>
      <c r="C24" s="1144"/>
      <c r="D24" s="1143"/>
      <c r="E24" s="1143"/>
      <c r="F24" s="1143"/>
      <c r="G24" s="1143"/>
      <c r="H24" s="1143"/>
      <c r="I24" s="1143"/>
      <c r="J24" s="1143"/>
      <c r="K24" s="1143"/>
      <c r="L24" s="1143"/>
      <c r="M24" s="1143"/>
      <c r="N24" s="1143"/>
      <c r="O24" s="1143"/>
      <c r="P24" s="1143"/>
    </row>
  </sheetData>
  <hyperlinks>
    <hyperlink ref="P2" location="INHALT!A1" display="INHALT!A1" xr:uid="{B96F9649-9C51-4CCE-8B9F-E71F9A42FFBB}"/>
  </hyperlinks>
  <pageMargins left="0.31496062992125984" right="0.31496062992125984" top="0.78740157480314965" bottom="0.78740157480314965" header="0.31496062992125984" footer="0.31496062992125984"/>
  <pageSetup paperSize="9" scale="6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A1:P109"/>
  <sheetViews>
    <sheetView zoomScaleNormal="100" workbookViewId="0">
      <pane xSplit="2" ySplit="5" topLeftCell="C63" activePane="bottomRight" state="frozen"/>
      <selection activeCell="A80" sqref="A80:XFD80"/>
      <selection pane="topRight" activeCell="A80" sqref="A80:XFD80"/>
      <selection pane="bottomLeft" activeCell="A80" sqref="A80:XFD80"/>
      <selection pane="bottomRight" activeCell="F93" sqref="F93"/>
    </sheetView>
  </sheetViews>
  <sheetFormatPr baseColWidth="10" defaultColWidth="11.28515625" defaultRowHeight="12.75" x14ac:dyDescent="0.2"/>
  <cols>
    <col min="1" max="1" width="5.28515625" style="41" customWidth="1"/>
    <col min="2" max="2" width="22.7109375" style="41" customWidth="1"/>
    <col min="3" max="3" width="11.85546875" style="41" customWidth="1"/>
    <col min="4" max="4" width="9.42578125" style="41" customWidth="1"/>
    <col min="5" max="5" width="9.140625" style="41" bestFit="1" customWidth="1"/>
    <col min="6" max="6" width="8.28515625" style="41" bestFit="1" customWidth="1"/>
    <col min="7" max="7" width="12.42578125" style="41" customWidth="1"/>
    <col min="8" max="8" width="11.7109375" style="41" bestFit="1" customWidth="1"/>
    <col min="9" max="9" width="9.5703125" style="41" bestFit="1" customWidth="1"/>
    <col min="10" max="10" width="12.42578125" style="41" customWidth="1"/>
    <col min="11" max="11" width="12.140625" style="41" customWidth="1"/>
    <col min="12" max="12" width="9" style="41" customWidth="1"/>
    <col min="13" max="13" width="11.28515625" style="41" customWidth="1"/>
    <col min="14" max="14" width="10.85546875" style="41" customWidth="1"/>
    <col min="15" max="15" width="13.28515625" style="42" bestFit="1" customWidth="1"/>
    <col min="16" max="16" width="5.28515625" style="41" customWidth="1"/>
    <col min="17" max="16384" width="11.28515625" style="41"/>
  </cols>
  <sheetData>
    <row r="1" spans="1:16" x14ac:dyDescent="0.2">
      <c r="A1" s="1036">
        <v>44926</v>
      </c>
      <c r="B1" s="390"/>
      <c r="C1" s="390"/>
      <c r="D1" s="390"/>
      <c r="E1" s="390"/>
      <c r="F1" s="390"/>
      <c r="G1" s="390"/>
      <c r="H1" s="390"/>
      <c r="I1" s="390"/>
      <c r="J1" s="390"/>
      <c r="K1" s="390"/>
      <c r="L1" s="390"/>
      <c r="M1" s="390"/>
      <c r="N1" s="390"/>
      <c r="O1" s="436"/>
      <c r="P1" s="376"/>
    </row>
    <row r="2" spans="1:16" ht="15.75" x14ac:dyDescent="0.2">
      <c r="A2" s="437" t="s">
        <v>545</v>
      </c>
      <c r="B2" s="438"/>
      <c r="C2" s="438"/>
      <c r="D2" s="438"/>
      <c r="E2" s="438"/>
      <c r="F2" s="438"/>
      <c r="G2" s="439"/>
      <c r="H2" s="439"/>
      <c r="I2" s="439"/>
      <c r="J2" s="438"/>
      <c r="K2" s="438"/>
      <c r="L2" s="438"/>
      <c r="M2" s="438"/>
      <c r="N2" s="438"/>
      <c r="O2" s="440"/>
      <c r="P2" s="1045" t="s">
        <v>476</v>
      </c>
    </row>
    <row r="3" spans="1:16" x14ac:dyDescent="0.2">
      <c r="A3" s="390"/>
      <c r="B3" s="390"/>
      <c r="C3" s="390"/>
      <c r="D3" s="390"/>
      <c r="E3" s="390"/>
      <c r="F3" s="390"/>
      <c r="G3" s="390"/>
      <c r="H3" s="390"/>
      <c r="I3" s="390"/>
      <c r="J3" s="390"/>
      <c r="K3" s="390"/>
      <c r="L3" s="390"/>
      <c r="M3" s="390"/>
      <c r="N3" s="390"/>
      <c r="O3" s="390"/>
      <c r="P3" s="390"/>
    </row>
    <row r="4" spans="1:16" ht="63.75" x14ac:dyDescent="0.2">
      <c r="A4" s="441" t="s">
        <v>106</v>
      </c>
      <c r="B4" s="442" t="s">
        <v>15</v>
      </c>
      <c r="C4" s="443" t="s">
        <v>30</v>
      </c>
      <c r="D4" s="444" t="s">
        <v>31</v>
      </c>
      <c r="E4" s="444" t="s">
        <v>214</v>
      </c>
      <c r="F4" s="444" t="s">
        <v>32</v>
      </c>
      <c r="G4" s="444" t="s">
        <v>293</v>
      </c>
      <c r="H4" s="444" t="s">
        <v>296</v>
      </c>
      <c r="I4" s="444" t="s">
        <v>33</v>
      </c>
      <c r="J4" s="444" t="s">
        <v>34</v>
      </c>
      <c r="K4" s="444" t="s">
        <v>327</v>
      </c>
      <c r="L4" s="444" t="s">
        <v>35</v>
      </c>
      <c r="M4" s="444" t="s">
        <v>36</v>
      </c>
      <c r="N4" s="444" t="s">
        <v>500</v>
      </c>
      <c r="O4" s="470" t="s">
        <v>294</v>
      </c>
      <c r="P4" s="473" t="s">
        <v>106</v>
      </c>
    </row>
    <row r="5" spans="1:16" ht="13.15" customHeight="1" x14ac:dyDescent="0.2">
      <c r="A5" s="445"/>
      <c r="B5" s="446"/>
      <c r="C5" s="532" t="s">
        <v>223</v>
      </c>
      <c r="D5" s="532" t="s">
        <v>223</v>
      </c>
      <c r="E5" s="532" t="s">
        <v>223</v>
      </c>
      <c r="F5" s="532" t="s">
        <v>223</v>
      </c>
      <c r="G5" s="533" t="s">
        <v>292</v>
      </c>
      <c r="H5" s="533" t="s">
        <v>223</v>
      </c>
      <c r="I5" s="533" t="s">
        <v>223</v>
      </c>
      <c r="J5" s="533" t="s">
        <v>292</v>
      </c>
      <c r="K5" s="533" t="s">
        <v>223</v>
      </c>
      <c r="L5" s="533" t="s">
        <v>223</v>
      </c>
      <c r="M5" s="533" t="s">
        <v>292</v>
      </c>
      <c r="N5" s="533" t="s">
        <v>223</v>
      </c>
      <c r="O5" s="534" t="s">
        <v>248</v>
      </c>
      <c r="P5" s="474"/>
    </row>
    <row r="6" spans="1:16" ht="12" customHeight="1" x14ac:dyDescent="0.2">
      <c r="A6" s="447"/>
      <c r="B6" s="447"/>
      <c r="C6" s="447"/>
      <c r="D6" s="447"/>
      <c r="E6" s="447"/>
      <c r="F6" s="447"/>
      <c r="G6" s="447"/>
      <c r="H6" s="447"/>
      <c r="I6" s="447"/>
      <c r="J6" s="447"/>
      <c r="K6" s="447"/>
      <c r="L6" s="447"/>
      <c r="M6" s="447"/>
      <c r="N6" s="447"/>
      <c r="O6" s="477"/>
      <c r="P6" s="447"/>
    </row>
    <row r="7" spans="1:16" x14ac:dyDescent="0.2">
      <c r="A7" s="383">
        <v>10</v>
      </c>
      <c r="B7" s="61" t="s">
        <v>37</v>
      </c>
      <c r="C7" s="472">
        <v>30</v>
      </c>
      <c r="D7" s="448">
        <v>0</v>
      </c>
      <c r="E7" s="448">
        <v>378</v>
      </c>
      <c r="F7" s="448">
        <v>1188</v>
      </c>
      <c r="G7" s="448">
        <v>23327</v>
      </c>
      <c r="H7" s="449">
        <v>12.6</v>
      </c>
      <c r="I7" s="449">
        <v>3.1428571428571428</v>
      </c>
      <c r="J7" s="448">
        <v>61.711640211640209</v>
      </c>
      <c r="K7" s="449">
        <v>62.47933884297521</v>
      </c>
      <c r="L7" s="449">
        <v>1.9636363636363636</v>
      </c>
      <c r="M7" s="480">
        <v>38.557024793388429</v>
      </c>
      <c r="N7" s="69">
        <v>605</v>
      </c>
      <c r="O7" s="478">
        <v>1.6005291005291005</v>
      </c>
      <c r="P7" s="475">
        <v>10</v>
      </c>
    </row>
    <row r="8" spans="1:16" x14ac:dyDescent="0.2">
      <c r="A8" s="383">
        <v>11</v>
      </c>
      <c r="B8" s="61" t="s">
        <v>38</v>
      </c>
      <c r="C8" s="472">
        <v>128</v>
      </c>
      <c r="D8" s="448">
        <v>0</v>
      </c>
      <c r="E8" s="448">
        <v>1040</v>
      </c>
      <c r="F8" s="448">
        <v>2330</v>
      </c>
      <c r="G8" s="448">
        <v>49390</v>
      </c>
      <c r="H8" s="449">
        <v>8.125</v>
      </c>
      <c r="I8" s="449">
        <v>2.2403846153846154</v>
      </c>
      <c r="J8" s="448">
        <v>47.490384615384613</v>
      </c>
      <c r="K8" s="449">
        <v>76.19047619047619</v>
      </c>
      <c r="L8" s="449">
        <v>1.7069597069597069</v>
      </c>
      <c r="M8" s="480">
        <v>36.183150183150182</v>
      </c>
      <c r="N8" s="69">
        <v>1365</v>
      </c>
      <c r="O8" s="478">
        <v>1.3125</v>
      </c>
      <c r="P8" s="475">
        <v>11</v>
      </c>
    </row>
    <row r="9" spans="1:16" x14ac:dyDescent="0.2">
      <c r="A9" s="383">
        <v>12</v>
      </c>
      <c r="B9" s="61" t="s">
        <v>90</v>
      </c>
      <c r="C9" s="472">
        <v>208</v>
      </c>
      <c r="D9" s="448">
        <v>0</v>
      </c>
      <c r="E9" s="448">
        <v>1597</v>
      </c>
      <c r="F9" s="448">
        <v>4576</v>
      </c>
      <c r="G9" s="448">
        <v>104111</v>
      </c>
      <c r="H9" s="449">
        <v>7.677884615384615</v>
      </c>
      <c r="I9" s="449">
        <v>2.8653725735754541</v>
      </c>
      <c r="J9" s="448">
        <v>65.191609267376336</v>
      </c>
      <c r="K9" s="449">
        <v>59.700934579439256</v>
      </c>
      <c r="L9" s="449">
        <v>1.7106542056074767</v>
      </c>
      <c r="M9" s="480">
        <v>38.92</v>
      </c>
      <c r="N9" s="69">
        <v>2675</v>
      </c>
      <c r="O9" s="478">
        <v>1.6750156543519099</v>
      </c>
      <c r="P9" s="475">
        <v>12</v>
      </c>
    </row>
    <row r="10" spans="1:16" x14ac:dyDescent="0.2">
      <c r="A10" s="383">
        <v>13</v>
      </c>
      <c r="B10" s="61" t="s">
        <v>39</v>
      </c>
      <c r="C10" s="472">
        <v>32</v>
      </c>
      <c r="D10" s="448">
        <v>0</v>
      </c>
      <c r="E10" s="448">
        <v>284</v>
      </c>
      <c r="F10" s="448">
        <v>862</v>
      </c>
      <c r="G10" s="448">
        <v>18871</v>
      </c>
      <c r="H10" s="449">
        <v>8.875</v>
      </c>
      <c r="I10" s="449">
        <v>3.035211267605634</v>
      </c>
      <c r="J10" s="448">
        <v>66.447183098591552</v>
      </c>
      <c r="K10" s="449">
        <v>64.545454545454547</v>
      </c>
      <c r="L10" s="449">
        <v>1.959090909090909</v>
      </c>
      <c r="M10" s="480">
        <v>42.888636363636365</v>
      </c>
      <c r="N10" s="69">
        <v>440</v>
      </c>
      <c r="O10" s="478">
        <v>1.5492957746478873</v>
      </c>
      <c r="P10" s="475">
        <v>13</v>
      </c>
    </row>
    <row r="11" spans="1:16" x14ac:dyDescent="0.2">
      <c r="A11" s="383">
        <v>14</v>
      </c>
      <c r="B11" s="61" t="s">
        <v>40</v>
      </c>
      <c r="C11" s="472">
        <v>337</v>
      </c>
      <c r="D11" s="448">
        <v>0</v>
      </c>
      <c r="E11" s="448">
        <v>1963</v>
      </c>
      <c r="F11" s="448">
        <v>6143</v>
      </c>
      <c r="G11" s="448">
        <v>127657</v>
      </c>
      <c r="H11" s="449">
        <v>5.8249258160237387</v>
      </c>
      <c r="I11" s="449">
        <v>3.1293937850229243</v>
      </c>
      <c r="J11" s="448">
        <v>65.031584309730007</v>
      </c>
      <c r="K11" s="449">
        <v>65.433333333333337</v>
      </c>
      <c r="L11" s="449">
        <v>2.0476666666666667</v>
      </c>
      <c r="M11" s="480">
        <v>42.55233333333333</v>
      </c>
      <c r="N11" s="69">
        <v>3000</v>
      </c>
      <c r="O11" s="478">
        <v>1.5282730514518594</v>
      </c>
      <c r="P11" s="475">
        <v>14</v>
      </c>
    </row>
    <row r="12" spans="1:16" x14ac:dyDescent="0.2">
      <c r="A12" s="383">
        <v>15</v>
      </c>
      <c r="B12" s="61" t="s">
        <v>41</v>
      </c>
      <c r="C12" s="472">
        <v>418</v>
      </c>
      <c r="D12" s="448">
        <v>0</v>
      </c>
      <c r="E12" s="448">
        <v>589</v>
      </c>
      <c r="F12" s="448">
        <v>3197</v>
      </c>
      <c r="G12" s="448">
        <v>76271</v>
      </c>
      <c r="H12" s="449">
        <v>1.4090909090909092</v>
      </c>
      <c r="I12" s="449">
        <v>5.4278438030560272</v>
      </c>
      <c r="J12" s="448">
        <v>129.49235993208828</v>
      </c>
      <c r="K12" s="449">
        <v>47.5</v>
      </c>
      <c r="L12" s="449">
        <v>2.5782258064516128</v>
      </c>
      <c r="M12" s="480">
        <v>61.508870967741935</v>
      </c>
      <c r="N12" s="69">
        <v>1240</v>
      </c>
      <c r="O12" s="478">
        <v>2.1052631578947367</v>
      </c>
      <c r="P12" s="475">
        <v>15</v>
      </c>
    </row>
    <row r="13" spans="1:16" x14ac:dyDescent="0.2">
      <c r="A13" s="383">
        <v>16</v>
      </c>
      <c r="B13" s="61" t="s">
        <v>99</v>
      </c>
      <c r="C13" s="472">
        <v>836</v>
      </c>
      <c r="D13" s="448">
        <v>0</v>
      </c>
      <c r="E13" s="448">
        <v>1623</v>
      </c>
      <c r="F13" s="448">
        <v>7133</v>
      </c>
      <c r="G13" s="448">
        <v>160313</v>
      </c>
      <c r="H13" s="449">
        <v>1.9413875598086126</v>
      </c>
      <c r="I13" s="449">
        <v>4.3949476278496613</v>
      </c>
      <c r="J13" s="448">
        <v>98.775723967960573</v>
      </c>
      <c r="K13" s="449">
        <v>53.300492610837438</v>
      </c>
      <c r="L13" s="449">
        <v>2.3425287356321838</v>
      </c>
      <c r="M13" s="480">
        <v>52.647947454844008</v>
      </c>
      <c r="N13" s="69">
        <v>3045</v>
      </c>
      <c r="O13" s="478">
        <v>1.8761552680221811</v>
      </c>
      <c r="P13" s="475">
        <v>16</v>
      </c>
    </row>
    <row r="14" spans="1:16" x14ac:dyDescent="0.2">
      <c r="A14" s="383">
        <v>17</v>
      </c>
      <c r="B14" s="61" t="s">
        <v>42</v>
      </c>
      <c r="C14" s="472">
        <v>635</v>
      </c>
      <c r="D14" s="448">
        <v>0</v>
      </c>
      <c r="E14" s="448">
        <v>1974</v>
      </c>
      <c r="F14" s="448">
        <v>6971</v>
      </c>
      <c r="G14" s="448">
        <v>149718</v>
      </c>
      <c r="H14" s="449">
        <v>3.1086614173228346</v>
      </c>
      <c r="I14" s="449">
        <v>3.5314083080040528</v>
      </c>
      <c r="J14" s="448">
        <v>75.844984802431611</v>
      </c>
      <c r="K14" s="449">
        <v>49.411764705882355</v>
      </c>
      <c r="L14" s="449">
        <v>1.7449311639549436</v>
      </c>
      <c r="M14" s="480">
        <v>37.476345431789738</v>
      </c>
      <c r="N14" s="69">
        <v>3995</v>
      </c>
      <c r="O14" s="478">
        <v>2.0238095238095237</v>
      </c>
      <c r="P14" s="475">
        <v>17</v>
      </c>
    </row>
    <row r="15" spans="1:16" x14ac:dyDescent="0.2">
      <c r="A15" s="383">
        <v>21</v>
      </c>
      <c r="B15" s="61" t="s">
        <v>43</v>
      </c>
      <c r="C15" s="472">
        <v>315</v>
      </c>
      <c r="D15" s="448">
        <v>0</v>
      </c>
      <c r="E15" s="448">
        <v>1016</v>
      </c>
      <c r="F15" s="448">
        <v>3778</v>
      </c>
      <c r="G15" s="448">
        <v>82544</v>
      </c>
      <c r="H15" s="449">
        <v>3.2253968253968255</v>
      </c>
      <c r="I15" s="449">
        <v>3.7185039370078741</v>
      </c>
      <c r="J15" s="448">
        <v>81.244094488188978</v>
      </c>
      <c r="K15" s="449">
        <v>55.06775067750678</v>
      </c>
      <c r="L15" s="449">
        <v>2.0476964769647696</v>
      </c>
      <c r="M15" s="480">
        <v>44.739295392953927</v>
      </c>
      <c r="N15" s="69">
        <v>1845</v>
      </c>
      <c r="O15" s="478">
        <v>1.8159448818897639</v>
      </c>
      <c r="P15" s="475">
        <v>21</v>
      </c>
    </row>
    <row r="16" spans="1:16" x14ac:dyDescent="0.2">
      <c r="A16" s="383">
        <v>22</v>
      </c>
      <c r="B16" s="61" t="s">
        <v>44</v>
      </c>
      <c r="C16" s="472">
        <v>233</v>
      </c>
      <c r="D16" s="448">
        <v>0</v>
      </c>
      <c r="E16" s="448">
        <v>875</v>
      </c>
      <c r="F16" s="448">
        <v>3041</v>
      </c>
      <c r="G16" s="448">
        <v>64252</v>
      </c>
      <c r="H16" s="449">
        <v>3.755364806866953</v>
      </c>
      <c r="I16" s="449">
        <v>3.4754285714285715</v>
      </c>
      <c r="J16" s="448">
        <v>73.43085714285715</v>
      </c>
      <c r="K16" s="449">
        <v>49.157303370786515</v>
      </c>
      <c r="L16" s="449">
        <v>1.7084269662921348</v>
      </c>
      <c r="M16" s="480">
        <v>36.096629213483148</v>
      </c>
      <c r="N16" s="69">
        <v>1780</v>
      </c>
      <c r="O16" s="478">
        <v>2.0342857142857143</v>
      </c>
      <c r="P16" s="475">
        <v>22</v>
      </c>
    </row>
    <row r="17" spans="1:16" x14ac:dyDescent="0.2">
      <c r="A17" s="383">
        <v>23</v>
      </c>
      <c r="B17" s="61" t="s">
        <v>45</v>
      </c>
      <c r="C17" s="472">
        <v>112</v>
      </c>
      <c r="D17" s="448">
        <v>0</v>
      </c>
      <c r="E17" s="448">
        <v>1628</v>
      </c>
      <c r="F17" s="448">
        <v>5236</v>
      </c>
      <c r="G17" s="448">
        <v>106330</v>
      </c>
      <c r="H17" s="449">
        <v>14.535714285714286</v>
      </c>
      <c r="I17" s="449">
        <v>3.2162162162162162</v>
      </c>
      <c r="J17" s="448">
        <v>65.313267813267814</v>
      </c>
      <c r="K17" s="449">
        <v>43.125827814569533</v>
      </c>
      <c r="L17" s="449">
        <v>1.3870198675496688</v>
      </c>
      <c r="M17" s="480">
        <v>28.166887417218543</v>
      </c>
      <c r="N17" s="69">
        <v>3775</v>
      </c>
      <c r="O17" s="478">
        <v>2.3187960687960687</v>
      </c>
      <c r="P17" s="475">
        <v>23</v>
      </c>
    </row>
    <row r="18" spans="1:16" x14ac:dyDescent="0.2">
      <c r="A18" s="383">
        <v>24</v>
      </c>
      <c r="B18" s="61" t="s">
        <v>46</v>
      </c>
      <c r="C18" s="472">
        <v>527</v>
      </c>
      <c r="D18" s="448">
        <v>0</v>
      </c>
      <c r="E18" s="448">
        <v>3130</v>
      </c>
      <c r="F18" s="448">
        <v>10821</v>
      </c>
      <c r="G18" s="448">
        <v>212764</v>
      </c>
      <c r="H18" s="449">
        <v>5.9392789373814043</v>
      </c>
      <c r="I18" s="449">
        <v>3.457188498402556</v>
      </c>
      <c r="J18" s="448">
        <v>67.975718849840263</v>
      </c>
      <c r="K18" s="449">
        <v>47.138554216867469</v>
      </c>
      <c r="L18" s="449">
        <v>1.6296686746987952</v>
      </c>
      <c r="M18" s="480">
        <v>32.042771084337346</v>
      </c>
      <c r="N18" s="69">
        <v>6640</v>
      </c>
      <c r="O18" s="478">
        <v>2.1214057507987221</v>
      </c>
      <c r="P18" s="475">
        <v>24</v>
      </c>
    </row>
    <row r="19" spans="1:16" x14ac:dyDescent="0.2">
      <c r="A19" s="383">
        <v>25</v>
      </c>
      <c r="B19" s="61" t="s">
        <v>180</v>
      </c>
      <c r="C19" s="472">
        <v>114</v>
      </c>
      <c r="D19" s="448">
        <v>0</v>
      </c>
      <c r="E19" s="448">
        <v>930</v>
      </c>
      <c r="F19" s="448">
        <v>2616</v>
      </c>
      <c r="G19" s="448">
        <v>58360</v>
      </c>
      <c r="H19" s="449">
        <v>8.1578947368421044</v>
      </c>
      <c r="I19" s="449">
        <v>2.8129032258064517</v>
      </c>
      <c r="J19" s="448">
        <v>62.752688172043008</v>
      </c>
      <c r="K19" s="449">
        <v>50.40650406504065</v>
      </c>
      <c r="L19" s="449">
        <v>1.4178861788617887</v>
      </c>
      <c r="M19" s="480">
        <v>31.631436314363143</v>
      </c>
      <c r="N19" s="69">
        <v>1845</v>
      </c>
      <c r="O19" s="478">
        <v>1.9838709677419355</v>
      </c>
      <c r="P19" s="475">
        <v>25</v>
      </c>
    </row>
    <row r="20" spans="1:16" x14ac:dyDescent="0.2">
      <c r="A20" s="383">
        <v>26</v>
      </c>
      <c r="B20" s="61" t="s">
        <v>164</v>
      </c>
      <c r="C20" s="472">
        <v>117</v>
      </c>
      <c r="D20" s="448">
        <v>0</v>
      </c>
      <c r="E20" s="448">
        <v>1295</v>
      </c>
      <c r="F20" s="448">
        <v>3735</v>
      </c>
      <c r="G20" s="448">
        <v>86243</v>
      </c>
      <c r="H20" s="449">
        <v>11.068376068376068</v>
      </c>
      <c r="I20" s="449">
        <v>2.884169884169884</v>
      </c>
      <c r="J20" s="448">
        <v>66.596911196911194</v>
      </c>
      <c r="K20" s="449">
        <v>48.867924528301884</v>
      </c>
      <c r="L20" s="449">
        <v>1.409433962264151</v>
      </c>
      <c r="M20" s="480">
        <v>32.544528301886793</v>
      </c>
      <c r="N20" s="69">
        <v>2650</v>
      </c>
      <c r="O20" s="478">
        <v>2.0463320463320462</v>
      </c>
      <c r="P20" s="475">
        <v>26</v>
      </c>
    </row>
    <row r="21" spans="1:16" x14ac:dyDescent="0.2">
      <c r="A21" s="383">
        <v>31</v>
      </c>
      <c r="B21" s="61" t="s">
        <v>47</v>
      </c>
      <c r="C21" s="472">
        <v>633</v>
      </c>
      <c r="D21" s="448">
        <v>0</v>
      </c>
      <c r="E21" s="448">
        <v>2113</v>
      </c>
      <c r="F21" s="448">
        <v>7575</v>
      </c>
      <c r="G21" s="448">
        <v>159877</v>
      </c>
      <c r="H21" s="449">
        <v>3.3380726698262242</v>
      </c>
      <c r="I21" s="449">
        <v>3.5849503076194984</v>
      </c>
      <c r="J21" s="448">
        <v>75.663511594888789</v>
      </c>
      <c r="K21" s="449">
        <v>51.536585365853661</v>
      </c>
      <c r="L21" s="449">
        <v>1.8475609756097562</v>
      </c>
      <c r="M21" s="480">
        <v>38.994390243902437</v>
      </c>
      <c r="N21" s="69">
        <v>4100</v>
      </c>
      <c r="O21" s="478">
        <v>1.9403691433980124</v>
      </c>
      <c r="P21" s="475">
        <v>31</v>
      </c>
    </row>
    <row r="22" spans="1:16" x14ac:dyDescent="0.2">
      <c r="A22" s="383">
        <v>32</v>
      </c>
      <c r="B22" s="61" t="s">
        <v>48</v>
      </c>
      <c r="C22" s="472">
        <v>709</v>
      </c>
      <c r="D22" s="448">
        <v>0</v>
      </c>
      <c r="E22" s="448">
        <v>3568</v>
      </c>
      <c r="F22" s="448">
        <v>10885</v>
      </c>
      <c r="G22" s="448">
        <v>239185</v>
      </c>
      <c r="H22" s="449">
        <v>5.0324400564174896</v>
      </c>
      <c r="I22" s="449">
        <v>3.0507286995515694</v>
      </c>
      <c r="J22" s="448">
        <v>67.036154708520186</v>
      </c>
      <c r="K22" s="449">
        <v>57.363344051446944</v>
      </c>
      <c r="L22" s="449">
        <v>1.75</v>
      </c>
      <c r="M22" s="480">
        <v>38.45418006430868</v>
      </c>
      <c r="N22" s="69">
        <v>6220</v>
      </c>
      <c r="O22" s="478">
        <v>1.743273542600897</v>
      </c>
      <c r="P22" s="475">
        <v>32</v>
      </c>
    </row>
    <row r="23" spans="1:16" x14ac:dyDescent="0.2">
      <c r="A23" s="383">
        <v>33</v>
      </c>
      <c r="B23" s="61" t="s">
        <v>181</v>
      </c>
      <c r="C23" s="472">
        <v>16</v>
      </c>
      <c r="D23" s="448">
        <v>0</v>
      </c>
      <c r="E23" s="448">
        <v>25</v>
      </c>
      <c r="F23" s="448">
        <v>120</v>
      </c>
      <c r="G23" s="448">
        <v>2524</v>
      </c>
      <c r="H23" s="449">
        <v>1.5625</v>
      </c>
      <c r="I23" s="449">
        <v>4.8</v>
      </c>
      <c r="J23" s="448">
        <v>100.96</v>
      </c>
      <c r="K23" s="449">
        <v>33.333333333333329</v>
      </c>
      <c r="L23" s="449">
        <v>1.6</v>
      </c>
      <c r="M23" s="480">
        <v>33.653333333333336</v>
      </c>
      <c r="N23" s="69">
        <v>75</v>
      </c>
      <c r="O23" s="478">
        <v>3</v>
      </c>
      <c r="P23" s="475">
        <v>33</v>
      </c>
    </row>
    <row r="24" spans="1:16" x14ac:dyDescent="0.2">
      <c r="A24" s="383">
        <v>34</v>
      </c>
      <c r="B24" s="61" t="s">
        <v>49</v>
      </c>
      <c r="C24" s="472">
        <v>993</v>
      </c>
      <c r="D24" s="448">
        <v>0</v>
      </c>
      <c r="E24" s="448">
        <v>2387</v>
      </c>
      <c r="F24" s="448">
        <v>9684</v>
      </c>
      <c r="G24" s="448">
        <v>202789</v>
      </c>
      <c r="H24" s="449">
        <v>2.403826787512588</v>
      </c>
      <c r="I24" s="449">
        <v>4.0569752827817345</v>
      </c>
      <c r="J24" s="448">
        <v>84.955592794302476</v>
      </c>
      <c r="K24" s="449">
        <v>50.252631578947373</v>
      </c>
      <c r="L24" s="449">
        <v>2.038736842105263</v>
      </c>
      <c r="M24" s="480">
        <v>42.69242105263158</v>
      </c>
      <c r="N24" s="69">
        <v>4750</v>
      </c>
      <c r="O24" s="478">
        <v>1.9899455383326352</v>
      </c>
      <c r="P24" s="475">
        <v>34</v>
      </c>
    </row>
    <row r="25" spans="1:16" x14ac:dyDescent="0.2">
      <c r="A25" s="383">
        <v>35</v>
      </c>
      <c r="B25" s="61" t="s">
        <v>91</v>
      </c>
      <c r="C25" s="472">
        <v>434</v>
      </c>
      <c r="D25" s="448">
        <v>0</v>
      </c>
      <c r="E25" s="448">
        <v>1691</v>
      </c>
      <c r="F25" s="448">
        <v>5357</v>
      </c>
      <c r="G25" s="448">
        <v>112427</v>
      </c>
      <c r="H25" s="449">
        <v>3.8963133640552994</v>
      </c>
      <c r="I25" s="449">
        <v>3.1679479597871083</v>
      </c>
      <c r="J25" s="448">
        <v>66.485511531638082</v>
      </c>
      <c r="K25" s="449">
        <v>54.548387096774199</v>
      </c>
      <c r="L25" s="449">
        <v>1.7280645161290322</v>
      </c>
      <c r="M25" s="480">
        <v>36.266774193548386</v>
      </c>
      <c r="N25" s="69">
        <v>3100</v>
      </c>
      <c r="O25" s="478">
        <v>1.8332347723240685</v>
      </c>
      <c r="P25" s="475">
        <v>35</v>
      </c>
    </row>
    <row r="26" spans="1:16" x14ac:dyDescent="0.2">
      <c r="A26" s="383">
        <v>36</v>
      </c>
      <c r="B26" s="61" t="s">
        <v>50</v>
      </c>
      <c r="C26" s="472">
        <v>522</v>
      </c>
      <c r="D26" s="448">
        <v>0</v>
      </c>
      <c r="E26" s="448">
        <v>1879</v>
      </c>
      <c r="F26" s="448">
        <v>6826</v>
      </c>
      <c r="G26" s="448">
        <v>139236</v>
      </c>
      <c r="H26" s="449">
        <v>3.5996168582375478</v>
      </c>
      <c r="I26" s="449">
        <v>3.6327833954230973</v>
      </c>
      <c r="J26" s="448">
        <v>74.101117615753054</v>
      </c>
      <c r="K26" s="449">
        <v>46.567534076827755</v>
      </c>
      <c r="L26" s="449">
        <v>1.6916976456009913</v>
      </c>
      <c r="M26" s="480">
        <v>34.507063197026021</v>
      </c>
      <c r="N26" s="69">
        <v>4035</v>
      </c>
      <c r="O26" s="478">
        <v>2.1474188398084086</v>
      </c>
      <c r="P26" s="475">
        <v>36</v>
      </c>
    </row>
    <row r="27" spans="1:16" x14ac:dyDescent="0.2">
      <c r="A27" s="383">
        <v>41</v>
      </c>
      <c r="B27" s="61" t="s">
        <v>51</v>
      </c>
      <c r="C27" s="472">
        <v>843</v>
      </c>
      <c r="D27" s="448">
        <v>0</v>
      </c>
      <c r="E27" s="448">
        <v>1688</v>
      </c>
      <c r="F27" s="448">
        <v>7473</v>
      </c>
      <c r="G27" s="448">
        <v>162881</v>
      </c>
      <c r="H27" s="449">
        <v>2.0023724792408069</v>
      </c>
      <c r="I27" s="449">
        <v>4.4271327014218009</v>
      </c>
      <c r="J27" s="448">
        <v>96.493483412322277</v>
      </c>
      <c r="K27" s="449">
        <v>48.366762177650429</v>
      </c>
      <c r="L27" s="449">
        <v>2.1412607449856735</v>
      </c>
      <c r="M27" s="480">
        <v>46.670773638968484</v>
      </c>
      <c r="N27" s="69">
        <v>3490</v>
      </c>
      <c r="O27" s="478">
        <v>2.0675355450236967</v>
      </c>
      <c r="P27" s="475">
        <v>41</v>
      </c>
    </row>
    <row r="28" spans="1:16" x14ac:dyDescent="0.2">
      <c r="A28" s="383">
        <v>42</v>
      </c>
      <c r="B28" s="61" t="s">
        <v>52</v>
      </c>
      <c r="C28" s="472">
        <v>966</v>
      </c>
      <c r="D28" s="448">
        <v>0</v>
      </c>
      <c r="E28" s="448">
        <v>1788</v>
      </c>
      <c r="F28" s="448">
        <v>8239</v>
      </c>
      <c r="G28" s="448">
        <v>172092</v>
      </c>
      <c r="H28" s="449">
        <v>1.8509316770186335</v>
      </c>
      <c r="I28" s="449">
        <v>4.6079418344519016</v>
      </c>
      <c r="J28" s="448">
        <v>96.24832214765101</v>
      </c>
      <c r="K28" s="449">
        <v>51.527377521613836</v>
      </c>
      <c r="L28" s="449">
        <v>2.3743515850144092</v>
      </c>
      <c r="M28" s="480">
        <v>49.594236311239193</v>
      </c>
      <c r="N28" s="69">
        <v>3470</v>
      </c>
      <c r="O28" s="478">
        <v>1.9407158836689038</v>
      </c>
      <c r="P28" s="475">
        <v>42</v>
      </c>
    </row>
    <row r="29" spans="1:16" x14ac:dyDescent="0.2">
      <c r="A29" s="383">
        <v>43</v>
      </c>
      <c r="B29" s="61" t="s">
        <v>53</v>
      </c>
      <c r="C29" s="472">
        <v>808</v>
      </c>
      <c r="D29" s="448">
        <v>0</v>
      </c>
      <c r="E29" s="448">
        <v>3182</v>
      </c>
      <c r="F29" s="448">
        <v>11088</v>
      </c>
      <c r="G29" s="448">
        <v>232045</v>
      </c>
      <c r="H29" s="449">
        <v>3.9381188118811883</v>
      </c>
      <c r="I29" s="449">
        <v>3.484600879949717</v>
      </c>
      <c r="J29" s="448">
        <v>72.924261470773104</v>
      </c>
      <c r="K29" s="449">
        <v>52.206726825266614</v>
      </c>
      <c r="L29" s="449">
        <v>1.8191960623461854</v>
      </c>
      <c r="M29" s="480">
        <v>38.071369975389665</v>
      </c>
      <c r="N29" s="69">
        <v>6095</v>
      </c>
      <c r="O29" s="478">
        <v>1.9154619736015084</v>
      </c>
      <c r="P29" s="475">
        <v>43</v>
      </c>
    </row>
    <row r="30" spans="1:16" x14ac:dyDescent="0.2">
      <c r="A30" s="383">
        <v>44</v>
      </c>
      <c r="B30" s="61" t="s">
        <v>54</v>
      </c>
      <c r="C30" s="472">
        <v>571</v>
      </c>
      <c r="D30" s="448">
        <v>0</v>
      </c>
      <c r="E30" s="448">
        <v>1794</v>
      </c>
      <c r="F30" s="448">
        <v>6526</v>
      </c>
      <c r="G30" s="448">
        <v>150280</v>
      </c>
      <c r="H30" s="449">
        <v>3.1418563922942209</v>
      </c>
      <c r="I30" s="449">
        <v>3.63768115942029</v>
      </c>
      <c r="J30" s="448">
        <v>83.768115942028984</v>
      </c>
      <c r="K30" s="449">
        <v>40.912200684150513</v>
      </c>
      <c r="L30" s="449">
        <v>1.4882554161915622</v>
      </c>
      <c r="M30" s="480">
        <v>34.271379703534777</v>
      </c>
      <c r="N30" s="69">
        <v>4385</v>
      </c>
      <c r="O30" s="478">
        <v>2.4442586399108137</v>
      </c>
      <c r="P30" s="475">
        <v>44</v>
      </c>
    </row>
    <row r="31" spans="1:16" x14ac:dyDescent="0.2">
      <c r="A31" s="383">
        <v>45</v>
      </c>
      <c r="B31" s="61" t="s">
        <v>55</v>
      </c>
      <c r="C31" s="472">
        <v>43</v>
      </c>
      <c r="D31" s="448">
        <v>0</v>
      </c>
      <c r="E31" s="448">
        <v>117</v>
      </c>
      <c r="F31" s="448">
        <v>480</v>
      </c>
      <c r="G31" s="448">
        <v>12247</v>
      </c>
      <c r="H31" s="449">
        <v>2.7209302325581395</v>
      </c>
      <c r="I31" s="449">
        <v>4.1025641025641022</v>
      </c>
      <c r="J31" s="448">
        <v>104.67521367521367</v>
      </c>
      <c r="K31" s="449">
        <v>46.800000000000004</v>
      </c>
      <c r="L31" s="449">
        <v>1.92</v>
      </c>
      <c r="M31" s="480">
        <v>48.988</v>
      </c>
      <c r="N31" s="69">
        <v>250</v>
      </c>
      <c r="O31" s="478">
        <v>2.1367521367521367</v>
      </c>
      <c r="P31" s="475">
        <v>45</v>
      </c>
    </row>
    <row r="32" spans="1:16" x14ac:dyDescent="0.2">
      <c r="A32" s="383">
        <v>46</v>
      </c>
      <c r="B32" s="61" t="s">
        <v>56</v>
      </c>
      <c r="C32" s="472">
        <v>218</v>
      </c>
      <c r="D32" s="448">
        <v>0</v>
      </c>
      <c r="E32" s="448">
        <v>374</v>
      </c>
      <c r="F32" s="448">
        <v>1589</v>
      </c>
      <c r="G32" s="448">
        <v>35503</v>
      </c>
      <c r="H32" s="449">
        <v>1.7155963302752293</v>
      </c>
      <c r="I32" s="449">
        <v>4.2486631016042784</v>
      </c>
      <c r="J32" s="448">
        <v>94.927807486631011</v>
      </c>
      <c r="K32" s="449">
        <v>36.487804878048777</v>
      </c>
      <c r="L32" s="449">
        <v>1.5502439024390244</v>
      </c>
      <c r="M32" s="480">
        <v>34.637073170731711</v>
      </c>
      <c r="N32" s="69">
        <v>1025</v>
      </c>
      <c r="O32" s="478">
        <v>2.7406417112299466</v>
      </c>
      <c r="P32" s="475">
        <v>46</v>
      </c>
    </row>
    <row r="33" spans="1:16" x14ac:dyDescent="0.2">
      <c r="A33" s="383">
        <v>47</v>
      </c>
      <c r="B33" s="61" t="s">
        <v>57</v>
      </c>
      <c r="C33" s="472">
        <v>312</v>
      </c>
      <c r="D33" s="448">
        <v>0</v>
      </c>
      <c r="E33" s="448">
        <v>398</v>
      </c>
      <c r="F33" s="448">
        <v>2120</v>
      </c>
      <c r="G33" s="448">
        <v>48791</v>
      </c>
      <c r="H33" s="449">
        <v>1.2756410256410255</v>
      </c>
      <c r="I33" s="449">
        <v>5.3266331658291461</v>
      </c>
      <c r="J33" s="448">
        <v>122.59045226130654</v>
      </c>
      <c r="K33" s="449">
        <v>41.458333333333336</v>
      </c>
      <c r="L33" s="449">
        <v>2.2083333333333335</v>
      </c>
      <c r="M33" s="480">
        <v>50.82395833333333</v>
      </c>
      <c r="N33" s="69">
        <v>960</v>
      </c>
      <c r="O33" s="478">
        <v>2.4120603015075375</v>
      </c>
      <c r="P33" s="475">
        <v>47</v>
      </c>
    </row>
    <row r="34" spans="1:16" x14ac:dyDescent="0.2">
      <c r="A34" s="383">
        <v>48</v>
      </c>
      <c r="B34" s="61" t="s">
        <v>58</v>
      </c>
      <c r="C34" s="472">
        <v>2</v>
      </c>
      <c r="D34" s="448">
        <v>0</v>
      </c>
      <c r="E34" s="448">
        <v>5</v>
      </c>
      <c r="F34" s="448">
        <v>26</v>
      </c>
      <c r="G34" s="448">
        <v>654</v>
      </c>
      <c r="H34" s="449">
        <v>2.5</v>
      </c>
      <c r="I34" s="449">
        <v>5.2</v>
      </c>
      <c r="J34" s="448">
        <v>130.80000000000001</v>
      </c>
      <c r="K34" s="449">
        <v>50</v>
      </c>
      <c r="L34" s="449">
        <v>2.6</v>
      </c>
      <c r="M34" s="480">
        <v>65.400000000000006</v>
      </c>
      <c r="N34" s="69">
        <v>10</v>
      </c>
      <c r="O34" s="478">
        <v>2</v>
      </c>
      <c r="P34" s="475">
        <v>48</v>
      </c>
    </row>
    <row r="35" spans="1:16" x14ac:dyDescent="0.2">
      <c r="A35" s="383">
        <v>51</v>
      </c>
      <c r="B35" s="61" t="s">
        <v>59</v>
      </c>
      <c r="C35" s="472">
        <v>672</v>
      </c>
      <c r="D35" s="448">
        <v>0</v>
      </c>
      <c r="E35" s="448">
        <v>1121</v>
      </c>
      <c r="F35" s="448">
        <v>5356</v>
      </c>
      <c r="G35" s="448">
        <v>118447</v>
      </c>
      <c r="H35" s="449">
        <v>1.6681547619047619</v>
      </c>
      <c r="I35" s="449">
        <v>4.7778768956289026</v>
      </c>
      <c r="J35" s="448">
        <v>105.66190900981266</v>
      </c>
      <c r="K35" s="449">
        <v>47.0020964360587</v>
      </c>
      <c r="L35" s="449">
        <v>2.2457023060796644</v>
      </c>
      <c r="M35" s="480">
        <v>49.663312368972747</v>
      </c>
      <c r="N35" s="69">
        <v>2385</v>
      </c>
      <c r="O35" s="478">
        <v>2.1275646743978589</v>
      </c>
      <c r="P35" s="475">
        <v>51</v>
      </c>
    </row>
    <row r="36" spans="1:16" x14ac:dyDescent="0.2">
      <c r="A36" s="383">
        <v>52</v>
      </c>
      <c r="B36" s="61" t="s">
        <v>132</v>
      </c>
      <c r="C36" s="472">
        <v>849</v>
      </c>
      <c r="D36" s="448">
        <v>0</v>
      </c>
      <c r="E36" s="448">
        <v>1752</v>
      </c>
      <c r="F36" s="448">
        <v>7715</v>
      </c>
      <c r="G36" s="448">
        <v>166269</v>
      </c>
      <c r="H36" s="449">
        <v>2.0636042402826855</v>
      </c>
      <c r="I36" s="449">
        <v>4.4035388127853885</v>
      </c>
      <c r="J36" s="448">
        <v>94.902397260273972</v>
      </c>
      <c r="K36" s="449">
        <v>50.930232558139529</v>
      </c>
      <c r="L36" s="449">
        <v>2.2427325581395348</v>
      </c>
      <c r="M36" s="480">
        <v>48.334011627906975</v>
      </c>
      <c r="N36" s="69">
        <v>3440</v>
      </c>
      <c r="O36" s="478">
        <v>1.9634703196347032</v>
      </c>
      <c r="P36" s="475">
        <v>52</v>
      </c>
    </row>
    <row r="37" spans="1:16" x14ac:dyDescent="0.2">
      <c r="A37" s="383">
        <v>53</v>
      </c>
      <c r="B37" s="61" t="s">
        <v>60</v>
      </c>
      <c r="C37" s="472">
        <v>594</v>
      </c>
      <c r="D37" s="448">
        <v>0</v>
      </c>
      <c r="E37" s="448">
        <v>817</v>
      </c>
      <c r="F37" s="448">
        <v>4173</v>
      </c>
      <c r="G37" s="448">
        <v>93348</v>
      </c>
      <c r="H37" s="449">
        <v>1.3754208754208754</v>
      </c>
      <c r="I37" s="449">
        <v>5.1077111383108935</v>
      </c>
      <c r="J37" s="448">
        <v>114.25703794369645</v>
      </c>
      <c r="K37" s="449">
        <v>41.05527638190955</v>
      </c>
      <c r="L37" s="449">
        <v>2.0969849246231154</v>
      </c>
      <c r="M37" s="480">
        <v>46.90854271356784</v>
      </c>
      <c r="N37" s="69">
        <v>1990</v>
      </c>
      <c r="O37" s="478">
        <v>2.4357405140758872</v>
      </c>
      <c r="P37" s="475">
        <v>53</v>
      </c>
    </row>
    <row r="38" spans="1:16" x14ac:dyDescent="0.2">
      <c r="A38" s="383">
        <v>54</v>
      </c>
      <c r="B38" s="61" t="s">
        <v>135</v>
      </c>
      <c r="C38" s="472">
        <v>195</v>
      </c>
      <c r="D38" s="448">
        <v>0</v>
      </c>
      <c r="E38" s="448">
        <v>249</v>
      </c>
      <c r="F38" s="448">
        <v>1368</v>
      </c>
      <c r="G38" s="448">
        <v>31212</v>
      </c>
      <c r="H38" s="449">
        <v>1.2769230769230768</v>
      </c>
      <c r="I38" s="449">
        <v>5.4939759036144578</v>
      </c>
      <c r="J38" s="448">
        <v>125.34939759036145</v>
      </c>
      <c r="K38" s="449">
        <v>38.604651162790695</v>
      </c>
      <c r="L38" s="449">
        <v>2.1209302325581394</v>
      </c>
      <c r="M38" s="480">
        <v>48.390697674418604</v>
      </c>
      <c r="N38" s="69">
        <v>645</v>
      </c>
      <c r="O38" s="478">
        <v>2.5903614457831323</v>
      </c>
      <c r="P38" s="475">
        <v>54</v>
      </c>
    </row>
    <row r="39" spans="1:16" x14ac:dyDescent="0.2">
      <c r="A39" s="383">
        <v>55</v>
      </c>
      <c r="B39" s="61" t="s">
        <v>166</v>
      </c>
      <c r="C39" s="472">
        <v>901</v>
      </c>
      <c r="D39" s="448">
        <v>0</v>
      </c>
      <c r="E39" s="448">
        <v>1615</v>
      </c>
      <c r="F39" s="448">
        <v>6992</v>
      </c>
      <c r="G39" s="448">
        <v>154827</v>
      </c>
      <c r="H39" s="449">
        <v>1.7924528301886793</v>
      </c>
      <c r="I39" s="449">
        <v>4.3294117647058821</v>
      </c>
      <c r="J39" s="448">
        <v>95.868111455108362</v>
      </c>
      <c r="K39" s="449">
        <v>53.212520593080725</v>
      </c>
      <c r="L39" s="449">
        <v>2.3037891268533772</v>
      </c>
      <c r="M39" s="480">
        <v>51.013838550247115</v>
      </c>
      <c r="N39" s="69">
        <v>3035</v>
      </c>
      <c r="O39" s="478">
        <v>1.8792569659442724</v>
      </c>
      <c r="P39" s="475">
        <v>55</v>
      </c>
    </row>
    <row r="40" spans="1:16" x14ac:dyDescent="0.2">
      <c r="A40" s="383">
        <v>61</v>
      </c>
      <c r="B40" s="61" t="s">
        <v>64</v>
      </c>
      <c r="C40" s="472">
        <v>749</v>
      </c>
      <c r="D40" s="448">
        <v>0</v>
      </c>
      <c r="E40" s="448">
        <v>1161</v>
      </c>
      <c r="F40" s="448">
        <v>5734</v>
      </c>
      <c r="G40" s="448">
        <v>133774</v>
      </c>
      <c r="H40" s="449">
        <v>1.5500667556742322</v>
      </c>
      <c r="I40" s="449">
        <v>4.9388458225667531</v>
      </c>
      <c r="J40" s="448">
        <v>115.22308354866495</v>
      </c>
      <c r="K40" s="449">
        <v>47.777777777777779</v>
      </c>
      <c r="L40" s="449">
        <v>2.3596707818930041</v>
      </c>
      <c r="M40" s="480">
        <v>55.051028806584362</v>
      </c>
      <c r="N40" s="69">
        <v>2430</v>
      </c>
      <c r="O40" s="478">
        <v>2.0930232558139537</v>
      </c>
      <c r="P40" s="475">
        <v>61</v>
      </c>
    </row>
    <row r="41" spans="1:16" x14ac:dyDescent="0.2">
      <c r="A41" s="383">
        <v>62</v>
      </c>
      <c r="B41" s="61" t="s">
        <v>65</v>
      </c>
      <c r="C41" s="472">
        <v>328</v>
      </c>
      <c r="D41" s="448">
        <v>0</v>
      </c>
      <c r="E41" s="448">
        <v>384</v>
      </c>
      <c r="F41" s="448">
        <v>2247</v>
      </c>
      <c r="G41" s="448">
        <v>50642</v>
      </c>
      <c r="H41" s="449">
        <v>1.1707317073170731</v>
      </c>
      <c r="I41" s="449">
        <v>5.8515625</v>
      </c>
      <c r="J41" s="448">
        <v>131.88020833333334</v>
      </c>
      <c r="K41" s="449">
        <v>38.4</v>
      </c>
      <c r="L41" s="449">
        <v>2.2469999999999999</v>
      </c>
      <c r="M41" s="480">
        <v>50.642000000000003</v>
      </c>
      <c r="N41" s="69">
        <v>1000</v>
      </c>
      <c r="O41" s="478">
        <v>2.6041666666666665</v>
      </c>
      <c r="P41" s="475">
        <v>62</v>
      </c>
    </row>
    <row r="42" spans="1:16" x14ac:dyDescent="0.2">
      <c r="A42" s="383">
        <v>63</v>
      </c>
      <c r="B42" s="61" t="s">
        <v>66</v>
      </c>
      <c r="C42" s="472">
        <v>205</v>
      </c>
      <c r="D42" s="448">
        <v>0</v>
      </c>
      <c r="E42" s="448">
        <v>244</v>
      </c>
      <c r="F42" s="448">
        <v>1379</v>
      </c>
      <c r="G42" s="448">
        <v>32472</v>
      </c>
      <c r="H42" s="449">
        <v>1.1902439024390243</v>
      </c>
      <c r="I42" s="449">
        <v>5.6516393442622954</v>
      </c>
      <c r="J42" s="448">
        <v>133.08196721311475</v>
      </c>
      <c r="K42" s="449">
        <v>40.330578512396691</v>
      </c>
      <c r="L42" s="449">
        <v>2.2793388429752066</v>
      </c>
      <c r="M42" s="480">
        <v>53.672727272727272</v>
      </c>
      <c r="N42" s="69">
        <v>605</v>
      </c>
      <c r="O42" s="478">
        <v>2.4795081967213113</v>
      </c>
      <c r="P42" s="475">
        <v>63</v>
      </c>
    </row>
    <row r="43" spans="1:16" x14ac:dyDescent="0.2">
      <c r="A43" s="383">
        <v>64</v>
      </c>
      <c r="B43" s="61" t="s">
        <v>67</v>
      </c>
      <c r="C43" s="472">
        <v>99</v>
      </c>
      <c r="D43" s="448">
        <v>0</v>
      </c>
      <c r="E43" s="448">
        <v>111</v>
      </c>
      <c r="F43" s="448">
        <v>664</v>
      </c>
      <c r="G43" s="448">
        <v>15217</v>
      </c>
      <c r="H43" s="449">
        <v>1.1212121212121211</v>
      </c>
      <c r="I43" s="449">
        <v>5.9819819819819822</v>
      </c>
      <c r="J43" s="448">
        <v>137.09009009009009</v>
      </c>
      <c r="K43" s="449">
        <v>31.714285714285712</v>
      </c>
      <c r="L43" s="449">
        <v>1.8971428571428572</v>
      </c>
      <c r="M43" s="480">
        <v>43.477142857142859</v>
      </c>
      <c r="N43" s="69">
        <v>350</v>
      </c>
      <c r="O43" s="478">
        <v>3.1531531531531534</v>
      </c>
      <c r="P43" s="475">
        <v>64</v>
      </c>
    </row>
    <row r="44" spans="1:16" x14ac:dyDescent="0.2">
      <c r="A44" s="383">
        <v>65</v>
      </c>
      <c r="B44" s="61" t="s">
        <v>68</v>
      </c>
      <c r="C44" s="472">
        <v>186</v>
      </c>
      <c r="D44" s="448">
        <v>0</v>
      </c>
      <c r="E44" s="448">
        <v>233</v>
      </c>
      <c r="F44" s="448">
        <v>1239</v>
      </c>
      <c r="G44" s="448">
        <v>28815</v>
      </c>
      <c r="H44" s="449">
        <v>1.2526881720430108</v>
      </c>
      <c r="I44" s="449">
        <v>5.3175965665236049</v>
      </c>
      <c r="J44" s="448">
        <v>123.6695278969957</v>
      </c>
      <c r="K44" s="449">
        <v>38.196721311475414</v>
      </c>
      <c r="L44" s="449">
        <v>2.0311475409836066</v>
      </c>
      <c r="M44" s="480">
        <v>47.23770491803279</v>
      </c>
      <c r="N44" s="69">
        <v>610</v>
      </c>
      <c r="O44" s="478">
        <v>2.6180257510729614</v>
      </c>
      <c r="P44" s="475">
        <v>65</v>
      </c>
    </row>
    <row r="45" spans="1:16" x14ac:dyDescent="0.2">
      <c r="A45" s="383">
        <v>66</v>
      </c>
      <c r="B45" s="61" t="s">
        <v>69</v>
      </c>
      <c r="C45" s="472">
        <v>734</v>
      </c>
      <c r="D45" s="448">
        <v>0</v>
      </c>
      <c r="E45" s="448">
        <v>1088</v>
      </c>
      <c r="F45" s="448">
        <v>5377</v>
      </c>
      <c r="G45" s="448">
        <v>123379</v>
      </c>
      <c r="H45" s="449">
        <v>1.4822888283378746</v>
      </c>
      <c r="I45" s="449">
        <v>4.9420955882352944</v>
      </c>
      <c r="J45" s="448">
        <v>113.39981617647059</v>
      </c>
      <c r="K45" s="449">
        <v>43.174603174603178</v>
      </c>
      <c r="L45" s="449">
        <v>2.1337301587301587</v>
      </c>
      <c r="M45" s="480">
        <v>48.959920634920636</v>
      </c>
      <c r="N45" s="69">
        <v>2520</v>
      </c>
      <c r="O45" s="478">
        <v>2.3161764705882355</v>
      </c>
      <c r="P45" s="475">
        <v>66</v>
      </c>
    </row>
    <row r="46" spans="1:16" x14ac:dyDescent="0.2">
      <c r="A46" s="383">
        <v>71</v>
      </c>
      <c r="B46" s="61" t="s">
        <v>70</v>
      </c>
      <c r="C46" s="472">
        <v>474</v>
      </c>
      <c r="D46" s="448">
        <v>0</v>
      </c>
      <c r="E46" s="448">
        <v>781</v>
      </c>
      <c r="F46" s="448">
        <v>3823</v>
      </c>
      <c r="G46" s="448">
        <v>83517</v>
      </c>
      <c r="H46" s="449">
        <v>1.6476793248945147</v>
      </c>
      <c r="I46" s="449">
        <v>4.8950064020486552</v>
      </c>
      <c r="J46" s="448">
        <v>106.93597951344431</v>
      </c>
      <c r="K46" s="449">
        <v>42.912087912087912</v>
      </c>
      <c r="L46" s="449">
        <v>2.1005494505494506</v>
      </c>
      <c r="M46" s="480">
        <v>45.888461538461542</v>
      </c>
      <c r="N46" s="69">
        <v>1820</v>
      </c>
      <c r="O46" s="478">
        <v>2.3303457106274008</v>
      </c>
      <c r="P46" s="475">
        <v>71</v>
      </c>
    </row>
    <row r="47" spans="1:16" x14ac:dyDescent="0.2">
      <c r="A47" s="383">
        <v>72</v>
      </c>
      <c r="B47" s="61" t="s">
        <v>71</v>
      </c>
      <c r="C47" s="472">
        <v>892</v>
      </c>
      <c r="D47" s="448">
        <v>0</v>
      </c>
      <c r="E47" s="448">
        <v>1324</v>
      </c>
      <c r="F47" s="448">
        <v>6582</v>
      </c>
      <c r="G47" s="448">
        <v>147820</v>
      </c>
      <c r="H47" s="449">
        <v>1.4843049327354261</v>
      </c>
      <c r="I47" s="449">
        <v>4.9712990936555892</v>
      </c>
      <c r="J47" s="448">
        <v>111.64652567975831</v>
      </c>
      <c r="K47" s="449">
        <v>42.368000000000002</v>
      </c>
      <c r="L47" s="449">
        <v>2.1062400000000001</v>
      </c>
      <c r="M47" s="480">
        <v>47.302399999999999</v>
      </c>
      <c r="N47" s="69">
        <v>3125</v>
      </c>
      <c r="O47" s="478">
        <v>2.3602719033232629</v>
      </c>
      <c r="P47" s="475">
        <v>72</v>
      </c>
    </row>
    <row r="48" spans="1:16" x14ac:dyDescent="0.2">
      <c r="A48" s="383">
        <v>81</v>
      </c>
      <c r="B48" s="61" t="s">
        <v>5</v>
      </c>
      <c r="C48" s="472">
        <v>416</v>
      </c>
      <c r="D48" s="448">
        <v>0</v>
      </c>
      <c r="E48" s="448">
        <v>784</v>
      </c>
      <c r="F48" s="448">
        <v>3479</v>
      </c>
      <c r="G48" s="448">
        <v>77355</v>
      </c>
      <c r="H48" s="449">
        <v>1.8846153846153846</v>
      </c>
      <c r="I48" s="449">
        <v>4.4375</v>
      </c>
      <c r="J48" s="448">
        <v>98.667091836734699</v>
      </c>
      <c r="K48" s="449">
        <v>50.256410256410255</v>
      </c>
      <c r="L48" s="449">
        <v>2.2301282051282052</v>
      </c>
      <c r="M48" s="480">
        <v>49.58653846153846</v>
      </c>
      <c r="N48" s="69">
        <v>1560</v>
      </c>
      <c r="O48" s="478">
        <v>1.989795918367347</v>
      </c>
      <c r="P48" s="475">
        <v>81</v>
      </c>
    </row>
    <row r="49" spans="1:16" x14ac:dyDescent="0.2">
      <c r="A49" s="383">
        <v>82</v>
      </c>
      <c r="B49" s="61" t="s">
        <v>72</v>
      </c>
      <c r="C49" s="472">
        <v>617</v>
      </c>
      <c r="D49" s="448">
        <v>0</v>
      </c>
      <c r="E49" s="448">
        <v>1199</v>
      </c>
      <c r="F49" s="448">
        <v>5095</v>
      </c>
      <c r="G49" s="448">
        <v>110204</v>
      </c>
      <c r="H49" s="449">
        <v>1.9432739059967585</v>
      </c>
      <c r="I49" s="449">
        <v>4.2493744787322765</v>
      </c>
      <c r="J49" s="448">
        <v>91.913261050875732</v>
      </c>
      <c r="K49" s="449">
        <v>46.382978723404257</v>
      </c>
      <c r="L49" s="449">
        <v>1.9709864603481624</v>
      </c>
      <c r="M49" s="480">
        <v>42.632108317214701</v>
      </c>
      <c r="N49" s="69">
        <v>2585</v>
      </c>
      <c r="O49" s="478">
        <v>2.1559633027522938</v>
      </c>
      <c r="P49" s="475">
        <v>82</v>
      </c>
    </row>
    <row r="50" spans="1:16" x14ac:dyDescent="0.2">
      <c r="A50" s="383">
        <v>83</v>
      </c>
      <c r="B50" s="61" t="s">
        <v>73</v>
      </c>
      <c r="C50" s="472">
        <v>428</v>
      </c>
      <c r="D50" s="448">
        <v>0</v>
      </c>
      <c r="E50" s="448">
        <v>748</v>
      </c>
      <c r="F50" s="448">
        <v>3551</v>
      </c>
      <c r="G50" s="448">
        <v>73577</v>
      </c>
      <c r="H50" s="449">
        <v>1.7476635514018692</v>
      </c>
      <c r="I50" s="449">
        <v>4.7473262032085559</v>
      </c>
      <c r="J50" s="448">
        <v>98.36497326203208</v>
      </c>
      <c r="K50" s="449">
        <v>45.333333333333329</v>
      </c>
      <c r="L50" s="449">
        <v>2.1521212121212123</v>
      </c>
      <c r="M50" s="480">
        <v>44.592121212121214</v>
      </c>
      <c r="N50" s="69">
        <v>1650</v>
      </c>
      <c r="O50" s="478">
        <v>2.2058823529411766</v>
      </c>
      <c r="P50" s="475">
        <v>83</v>
      </c>
    </row>
    <row r="51" spans="1:16" x14ac:dyDescent="0.2">
      <c r="A51" s="383">
        <v>91</v>
      </c>
      <c r="B51" s="61" t="s">
        <v>74</v>
      </c>
      <c r="C51" s="472">
        <v>330</v>
      </c>
      <c r="D51" s="448">
        <v>0</v>
      </c>
      <c r="E51" s="448">
        <v>715</v>
      </c>
      <c r="F51" s="448">
        <v>3115</v>
      </c>
      <c r="G51" s="448">
        <v>67662</v>
      </c>
      <c r="H51" s="449">
        <v>2.1666666666666665</v>
      </c>
      <c r="I51" s="449">
        <v>4.3566433566433567</v>
      </c>
      <c r="J51" s="448">
        <v>94.632167832167838</v>
      </c>
      <c r="K51" s="449">
        <v>46.428571428571431</v>
      </c>
      <c r="L51" s="449">
        <v>2.0227272727272729</v>
      </c>
      <c r="M51" s="480">
        <v>43.936363636363637</v>
      </c>
      <c r="N51" s="69">
        <v>1540</v>
      </c>
      <c r="O51" s="478">
        <v>2.1538461538461537</v>
      </c>
      <c r="P51" s="475">
        <v>91</v>
      </c>
    </row>
    <row r="52" spans="1:16" x14ac:dyDescent="0.2">
      <c r="A52" s="383">
        <v>92</v>
      </c>
      <c r="B52" s="61" t="s">
        <v>75</v>
      </c>
      <c r="C52" s="472">
        <v>8</v>
      </c>
      <c r="D52" s="448">
        <v>0</v>
      </c>
      <c r="E52" s="448">
        <v>69</v>
      </c>
      <c r="F52" s="448">
        <v>189</v>
      </c>
      <c r="G52" s="448">
        <v>3893</v>
      </c>
      <c r="H52" s="449">
        <v>8.625</v>
      </c>
      <c r="I52" s="449">
        <v>2.7391304347826089</v>
      </c>
      <c r="J52" s="448">
        <v>56.420289855072461</v>
      </c>
      <c r="K52" s="449">
        <v>38.333333333333336</v>
      </c>
      <c r="L52" s="449">
        <v>1.05</v>
      </c>
      <c r="M52" s="480">
        <v>21.627777777777776</v>
      </c>
      <c r="N52" s="69">
        <v>180</v>
      </c>
      <c r="O52" s="478">
        <v>2.6086956521739131</v>
      </c>
      <c r="P52" s="475">
        <v>92</v>
      </c>
    </row>
    <row r="53" spans="1:16" x14ac:dyDescent="0.2">
      <c r="A53" s="383">
        <v>93</v>
      </c>
      <c r="B53" s="61" t="s">
        <v>76</v>
      </c>
      <c r="C53" s="472">
        <v>471</v>
      </c>
      <c r="D53" s="448">
        <v>0</v>
      </c>
      <c r="E53" s="448">
        <v>730</v>
      </c>
      <c r="F53" s="448">
        <v>3572</v>
      </c>
      <c r="G53" s="448">
        <v>79062</v>
      </c>
      <c r="H53" s="449">
        <v>1.5498938428874736</v>
      </c>
      <c r="I53" s="449">
        <v>4.8931506849315065</v>
      </c>
      <c r="J53" s="448">
        <v>108.30410958904109</v>
      </c>
      <c r="K53" s="449">
        <v>43.843843843843842</v>
      </c>
      <c r="L53" s="449">
        <v>2.1453453453453455</v>
      </c>
      <c r="M53" s="480">
        <v>47.484684684684687</v>
      </c>
      <c r="N53" s="69">
        <v>1665</v>
      </c>
      <c r="O53" s="478">
        <v>2.2808219178082192</v>
      </c>
      <c r="P53" s="475">
        <v>93</v>
      </c>
    </row>
    <row r="54" spans="1:16" x14ac:dyDescent="0.2">
      <c r="A54" s="383">
        <v>94</v>
      </c>
      <c r="B54" s="61" t="s">
        <v>77</v>
      </c>
      <c r="C54" s="472">
        <v>652</v>
      </c>
      <c r="D54" s="448">
        <v>0</v>
      </c>
      <c r="E54" s="448">
        <v>1040</v>
      </c>
      <c r="F54" s="448">
        <v>5087</v>
      </c>
      <c r="G54" s="448">
        <v>112385</v>
      </c>
      <c r="H54" s="449">
        <v>1.5950920245398772</v>
      </c>
      <c r="I54" s="449">
        <v>4.891346153846154</v>
      </c>
      <c r="J54" s="448">
        <v>108.0625</v>
      </c>
      <c r="K54" s="449">
        <v>45.916114790286976</v>
      </c>
      <c r="L54" s="449">
        <v>2.2459161147902869</v>
      </c>
      <c r="M54" s="480">
        <v>49.618101545253865</v>
      </c>
      <c r="N54" s="69">
        <v>2265</v>
      </c>
      <c r="O54" s="478">
        <v>2.1778846153846154</v>
      </c>
      <c r="P54" s="475">
        <v>94</v>
      </c>
    </row>
    <row r="55" spans="1:16" x14ac:dyDescent="0.2">
      <c r="A55" s="383">
        <v>101</v>
      </c>
      <c r="B55" s="61" t="s">
        <v>78</v>
      </c>
      <c r="C55" s="472">
        <v>960</v>
      </c>
      <c r="D55" s="448">
        <v>0</v>
      </c>
      <c r="E55" s="448">
        <v>1449</v>
      </c>
      <c r="F55" s="448">
        <v>7168</v>
      </c>
      <c r="G55" s="448">
        <v>159018</v>
      </c>
      <c r="H55" s="449">
        <v>1.5093749999999999</v>
      </c>
      <c r="I55" s="449">
        <v>4.9468599033816423</v>
      </c>
      <c r="J55" s="448">
        <v>109.7432712215321</v>
      </c>
      <c r="K55" s="449">
        <v>44.244274809160302</v>
      </c>
      <c r="L55" s="449">
        <v>2.188702290076336</v>
      </c>
      <c r="M55" s="480">
        <v>48.555114503816796</v>
      </c>
      <c r="N55" s="69">
        <v>3275</v>
      </c>
      <c r="O55" s="478">
        <v>2.2601794340924775</v>
      </c>
      <c r="P55" s="475">
        <v>101</v>
      </c>
    </row>
    <row r="56" spans="1:16" x14ac:dyDescent="0.2">
      <c r="A56" s="383">
        <v>102</v>
      </c>
      <c r="B56" s="61" t="s">
        <v>79</v>
      </c>
      <c r="C56" s="472">
        <v>33</v>
      </c>
      <c r="D56" s="448">
        <v>0</v>
      </c>
      <c r="E56" s="448">
        <v>39</v>
      </c>
      <c r="F56" s="448">
        <v>226</v>
      </c>
      <c r="G56" s="448">
        <v>5044</v>
      </c>
      <c r="H56" s="449">
        <v>1.1818181818181819</v>
      </c>
      <c r="I56" s="449">
        <v>5.7948717948717947</v>
      </c>
      <c r="J56" s="448">
        <v>129.33333333333334</v>
      </c>
      <c r="K56" s="449">
        <v>37.142857142857146</v>
      </c>
      <c r="L56" s="449">
        <v>2.1523809523809523</v>
      </c>
      <c r="M56" s="480">
        <v>48.038095238095238</v>
      </c>
      <c r="N56" s="69">
        <v>105</v>
      </c>
      <c r="O56" s="478">
        <v>2.6923076923076925</v>
      </c>
      <c r="P56" s="475">
        <v>102</v>
      </c>
    </row>
    <row r="57" spans="1:16" x14ac:dyDescent="0.2">
      <c r="A57" s="383">
        <v>103</v>
      </c>
      <c r="B57" s="61" t="s">
        <v>80</v>
      </c>
      <c r="C57" s="472">
        <v>261</v>
      </c>
      <c r="D57" s="448">
        <v>0</v>
      </c>
      <c r="E57" s="448">
        <v>327</v>
      </c>
      <c r="F57" s="448">
        <v>1704</v>
      </c>
      <c r="G57" s="448">
        <v>41814</v>
      </c>
      <c r="H57" s="449">
        <v>1.2528735632183907</v>
      </c>
      <c r="I57" s="449">
        <v>5.2110091743119265</v>
      </c>
      <c r="J57" s="448">
        <v>127.87155963302752</v>
      </c>
      <c r="K57" s="449">
        <v>36.333333333333336</v>
      </c>
      <c r="L57" s="449">
        <v>1.8933333333333333</v>
      </c>
      <c r="M57" s="480">
        <v>46.46</v>
      </c>
      <c r="N57" s="69">
        <v>900</v>
      </c>
      <c r="O57" s="478">
        <v>2.7522935779816513</v>
      </c>
      <c r="P57" s="475">
        <v>103</v>
      </c>
    </row>
    <row r="58" spans="1:16" x14ac:dyDescent="0.2">
      <c r="A58" s="383">
        <v>105</v>
      </c>
      <c r="B58" s="61" t="s">
        <v>81</v>
      </c>
      <c r="C58" s="472">
        <v>179</v>
      </c>
      <c r="D58" s="448">
        <v>0</v>
      </c>
      <c r="E58" s="448">
        <v>234</v>
      </c>
      <c r="F58" s="448">
        <v>1272</v>
      </c>
      <c r="G58" s="448">
        <v>28873</v>
      </c>
      <c r="H58" s="449">
        <v>1.3072625698324023</v>
      </c>
      <c r="I58" s="449">
        <v>5.4358974358974361</v>
      </c>
      <c r="J58" s="448">
        <v>123.38888888888889</v>
      </c>
      <c r="K58" s="449">
        <v>41.05263157894737</v>
      </c>
      <c r="L58" s="449">
        <v>2.2315789473684209</v>
      </c>
      <c r="M58" s="480">
        <v>50.654385964912279</v>
      </c>
      <c r="N58" s="69">
        <v>570</v>
      </c>
      <c r="O58" s="478">
        <v>2.4358974358974357</v>
      </c>
      <c r="P58" s="475">
        <v>105</v>
      </c>
    </row>
    <row r="59" spans="1:16" x14ac:dyDescent="0.2">
      <c r="A59" s="383">
        <v>106</v>
      </c>
      <c r="B59" s="61" t="s">
        <v>82</v>
      </c>
      <c r="C59" s="472">
        <v>286</v>
      </c>
      <c r="D59" s="448">
        <v>0</v>
      </c>
      <c r="E59" s="448">
        <v>477</v>
      </c>
      <c r="F59" s="448">
        <v>2271</v>
      </c>
      <c r="G59" s="448">
        <v>50936</v>
      </c>
      <c r="H59" s="449">
        <v>1.6678321678321679</v>
      </c>
      <c r="I59" s="449">
        <v>4.7610062893081757</v>
      </c>
      <c r="J59" s="448">
        <v>106.78406708595388</v>
      </c>
      <c r="K59" s="449">
        <v>47.699999999999996</v>
      </c>
      <c r="L59" s="449">
        <v>2.2709999999999999</v>
      </c>
      <c r="M59" s="480">
        <v>50.936</v>
      </c>
      <c r="N59" s="69">
        <v>1000</v>
      </c>
      <c r="O59" s="478">
        <v>2.0964360587002098</v>
      </c>
      <c r="P59" s="475">
        <v>106</v>
      </c>
    </row>
    <row r="60" spans="1:16" x14ac:dyDescent="0.2">
      <c r="A60" s="383">
        <v>107</v>
      </c>
      <c r="B60" s="61" t="s">
        <v>83</v>
      </c>
      <c r="C60" s="472">
        <v>673</v>
      </c>
      <c r="D60" s="448">
        <v>0</v>
      </c>
      <c r="E60" s="448">
        <v>1046</v>
      </c>
      <c r="F60" s="448">
        <v>4969</v>
      </c>
      <c r="G60" s="448">
        <v>111413</v>
      </c>
      <c r="H60" s="449">
        <v>1.5542347696879644</v>
      </c>
      <c r="I60" s="449">
        <v>4.7504780114722758</v>
      </c>
      <c r="J60" s="448">
        <v>106.51338432122371</v>
      </c>
      <c r="K60" s="449">
        <v>47.011235955056179</v>
      </c>
      <c r="L60" s="449">
        <v>2.2332584269662923</v>
      </c>
      <c r="M60" s="480">
        <v>50.073258426966291</v>
      </c>
      <c r="N60" s="69">
        <v>2225</v>
      </c>
      <c r="O60" s="478">
        <v>2.1271510516252392</v>
      </c>
      <c r="P60" s="475">
        <v>107</v>
      </c>
    </row>
    <row r="61" spans="1:16" x14ac:dyDescent="0.2">
      <c r="A61" s="383">
        <v>108</v>
      </c>
      <c r="B61" s="61" t="s">
        <v>84</v>
      </c>
      <c r="C61" s="472">
        <v>330</v>
      </c>
      <c r="D61" s="448">
        <v>0</v>
      </c>
      <c r="E61" s="448">
        <v>503</v>
      </c>
      <c r="F61" s="448">
        <v>2521</v>
      </c>
      <c r="G61" s="448">
        <v>56583</v>
      </c>
      <c r="H61" s="449">
        <v>1.5242424242424242</v>
      </c>
      <c r="I61" s="449">
        <v>5.0119284294234596</v>
      </c>
      <c r="J61" s="448">
        <v>112.4910536779324</v>
      </c>
      <c r="K61" s="449">
        <v>44.513274336283189</v>
      </c>
      <c r="L61" s="449">
        <v>2.2309734513274337</v>
      </c>
      <c r="M61" s="480">
        <v>50.073451327433631</v>
      </c>
      <c r="N61" s="69">
        <v>1130</v>
      </c>
      <c r="O61" s="478">
        <v>2.2465208747514911</v>
      </c>
      <c r="P61" s="475">
        <v>108</v>
      </c>
    </row>
    <row r="62" spans="1:16" x14ac:dyDescent="0.2">
      <c r="A62" s="383">
        <v>109</v>
      </c>
      <c r="B62" s="61" t="s">
        <v>145</v>
      </c>
      <c r="C62" s="472">
        <v>160</v>
      </c>
      <c r="D62" s="448">
        <v>0</v>
      </c>
      <c r="E62" s="448">
        <v>196</v>
      </c>
      <c r="F62" s="448">
        <v>1036</v>
      </c>
      <c r="G62" s="448">
        <v>24054</v>
      </c>
      <c r="H62" s="449">
        <v>1.2250000000000001</v>
      </c>
      <c r="I62" s="449">
        <v>5.2857142857142856</v>
      </c>
      <c r="J62" s="448">
        <v>122.72448979591837</v>
      </c>
      <c r="K62" s="449">
        <v>36.296296296296298</v>
      </c>
      <c r="L62" s="449">
        <v>1.9185185185185185</v>
      </c>
      <c r="M62" s="480">
        <v>44.544444444444444</v>
      </c>
      <c r="N62" s="69">
        <v>540</v>
      </c>
      <c r="O62" s="478">
        <v>2.7551020408163267</v>
      </c>
      <c r="P62" s="475">
        <v>109</v>
      </c>
    </row>
    <row r="63" spans="1:16" x14ac:dyDescent="0.2">
      <c r="A63" s="383">
        <v>111</v>
      </c>
      <c r="B63" s="61" t="s">
        <v>85</v>
      </c>
      <c r="C63" s="472">
        <v>641</v>
      </c>
      <c r="D63" s="448">
        <v>0</v>
      </c>
      <c r="E63" s="448">
        <v>2627</v>
      </c>
      <c r="F63" s="448">
        <v>8994</v>
      </c>
      <c r="G63" s="448">
        <v>198378</v>
      </c>
      <c r="H63" s="449">
        <v>4.0982839313572539</v>
      </c>
      <c r="I63" s="449">
        <v>3.4236771983250858</v>
      </c>
      <c r="J63" s="448">
        <v>75.515036162923494</v>
      </c>
      <c r="K63" s="449">
        <v>53.286004056795136</v>
      </c>
      <c r="L63" s="449">
        <v>1.824340770791075</v>
      </c>
      <c r="M63" s="480">
        <v>40.238945233265717</v>
      </c>
      <c r="N63" s="69">
        <v>4930</v>
      </c>
      <c r="O63" s="478">
        <v>1.8766653977921584</v>
      </c>
      <c r="P63" s="475">
        <v>111</v>
      </c>
    </row>
    <row r="64" spans="1:16" x14ac:dyDescent="0.2">
      <c r="A64" s="383">
        <v>112</v>
      </c>
      <c r="B64" s="61" t="s">
        <v>86</v>
      </c>
      <c r="C64" s="472">
        <v>1136</v>
      </c>
      <c r="D64" s="448">
        <v>0</v>
      </c>
      <c r="E64" s="448">
        <v>3071</v>
      </c>
      <c r="F64" s="448">
        <v>11676</v>
      </c>
      <c r="G64" s="448">
        <v>260676</v>
      </c>
      <c r="H64" s="449">
        <v>2.703345070422535</v>
      </c>
      <c r="I64" s="449">
        <v>3.8020188863562359</v>
      </c>
      <c r="J64" s="448">
        <v>84.883099967437317</v>
      </c>
      <c r="K64" s="449">
        <v>51.656854499579474</v>
      </c>
      <c r="L64" s="449">
        <v>1.9640033641715728</v>
      </c>
      <c r="M64" s="480">
        <v>43.847939444911688</v>
      </c>
      <c r="N64" s="69">
        <v>5945</v>
      </c>
      <c r="O64" s="478">
        <v>1.9358515141647672</v>
      </c>
      <c r="P64" s="475">
        <v>112</v>
      </c>
    </row>
    <row r="65" spans="1:16" x14ac:dyDescent="0.2">
      <c r="A65" s="383">
        <v>113</v>
      </c>
      <c r="B65" s="61" t="s">
        <v>87</v>
      </c>
      <c r="C65" s="472">
        <v>96</v>
      </c>
      <c r="D65" s="448">
        <v>0</v>
      </c>
      <c r="E65" s="448">
        <v>218</v>
      </c>
      <c r="F65" s="448">
        <v>872</v>
      </c>
      <c r="G65" s="448">
        <v>20652</v>
      </c>
      <c r="H65" s="449">
        <v>2.2708333333333335</v>
      </c>
      <c r="I65" s="449">
        <v>4</v>
      </c>
      <c r="J65" s="448">
        <v>94.733944954128447</v>
      </c>
      <c r="K65" s="449">
        <v>43.6</v>
      </c>
      <c r="L65" s="449">
        <v>1.744</v>
      </c>
      <c r="M65" s="480">
        <v>41.304000000000002</v>
      </c>
      <c r="N65" s="69">
        <v>500</v>
      </c>
      <c r="O65" s="478">
        <v>2.2935779816513762</v>
      </c>
      <c r="P65" s="475">
        <v>113</v>
      </c>
    </row>
    <row r="66" spans="1:16" x14ac:dyDescent="0.2">
      <c r="A66" s="383">
        <v>121</v>
      </c>
      <c r="B66" s="61" t="s">
        <v>61</v>
      </c>
      <c r="C66" s="472">
        <v>1003</v>
      </c>
      <c r="D66" s="448">
        <v>0</v>
      </c>
      <c r="E66" s="448">
        <v>3509</v>
      </c>
      <c r="F66" s="448">
        <v>13200</v>
      </c>
      <c r="G66" s="448">
        <v>272428</v>
      </c>
      <c r="H66" s="449">
        <v>3.4985044865403787</v>
      </c>
      <c r="I66" s="449">
        <v>3.761755485893417</v>
      </c>
      <c r="J66" s="448">
        <v>77.636933599316038</v>
      </c>
      <c r="K66" s="449">
        <v>55.654242664551944</v>
      </c>
      <c r="L66" s="449">
        <v>2.0935765265662174</v>
      </c>
      <c r="M66" s="480">
        <v>43.208247422680415</v>
      </c>
      <c r="N66" s="69">
        <v>6305</v>
      </c>
      <c r="O66" s="478">
        <v>1.7968082074665146</v>
      </c>
      <c r="P66" s="475">
        <v>121</v>
      </c>
    </row>
    <row r="67" spans="1:16" x14ac:dyDescent="0.2">
      <c r="A67" s="383">
        <v>122</v>
      </c>
      <c r="B67" s="61" t="s">
        <v>62</v>
      </c>
      <c r="C67" s="472">
        <v>1189</v>
      </c>
      <c r="D67" s="448">
        <v>0</v>
      </c>
      <c r="E67" s="448">
        <v>2825</v>
      </c>
      <c r="F67" s="448">
        <v>11355</v>
      </c>
      <c r="G67" s="448">
        <v>253271</v>
      </c>
      <c r="H67" s="449">
        <v>2.3759461732548361</v>
      </c>
      <c r="I67" s="449">
        <v>4.0194690265486726</v>
      </c>
      <c r="J67" s="448">
        <v>89.653451327433629</v>
      </c>
      <c r="K67" s="449">
        <v>51.598173515981735</v>
      </c>
      <c r="L67" s="449">
        <v>2.0739726027397261</v>
      </c>
      <c r="M67" s="480">
        <v>46.259543378995431</v>
      </c>
      <c r="N67" s="69">
        <v>5475</v>
      </c>
      <c r="O67" s="478">
        <v>1.9380530973451326</v>
      </c>
      <c r="P67" s="475">
        <v>122</v>
      </c>
    </row>
    <row r="68" spans="1:16" x14ac:dyDescent="0.2">
      <c r="A68" s="383">
        <v>123</v>
      </c>
      <c r="B68" s="61" t="s">
        <v>63</v>
      </c>
      <c r="C68" s="472">
        <v>758</v>
      </c>
      <c r="D68" s="448">
        <v>0</v>
      </c>
      <c r="E68" s="448">
        <v>1234</v>
      </c>
      <c r="F68" s="448">
        <v>5761</v>
      </c>
      <c r="G68" s="448">
        <v>128683</v>
      </c>
      <c r="H68" s="449">
        <v>1.6279683377308707</v>
      </c>
      <c r="I68" s="449">
        <v>4.6685575364667748</v>
      </c>
      <c r="J68" s="448">
        <v>104.28119935170179</v>
      </c>
      <c r="K68" s="449">
        <v>45.451197053407</v>
      </c>
      <c r="L68" s="449">
        <v>2.1219152854511969</v>
      </c>
      <c r="M68" s="480">
        <v>47.397053406998161</v>
      </c>
      <c r="N68" s="69">
        <v>2715</v>
      </c>
      <c r="O68" s="478">
        <v>2.2001620745542949</v>
      </c>
      <c r="P68" s="475">
        <v>123</v>
      </c>
    </row>
    <row r="69" spans="1:16" ht="12" customHeight="1" x14ac:dyDescent="0.2">
      <c r="A69" s="383"/>
      <c r="B69" s="61"/>
      <c r="C69" s="472"/>
      <c r="D69" s="448"/>
      <c r="E69" s="448"/>
      <c r="F69" s="448"/>
      <c r="G69" s="448"/>
      <c r="H69" s="449"/>
      <c r="I69" s="449"/>
      <c r="J69" s="448"/>
      <c r="K69" s="449"/>
      <c r="L69" s="449"/>
      <c r="M69" s="480"/>
      <c r="N69" s="69"/>
      <c r="O69" s="478"/>
      <c r="P69" s="475"/>
    </row>
    <row r="70" spans="1:16" x14ac:dyDescent="0.2">
      <c r="A70" s="471">
        <v>1</v>
      </c>
      <c r="B70" s="455" t="s">
        <v>2</v>
      </c>
      <c r="C70" s="448">
        <v>2624</v>
      </c>
      <c r="D70" s="448">
        <v>0</v>
      </c>
      <c r="E70" s="448">
        <v>9448</v>
      </c>
      <c r="F70" s="448">
        <v>32400</v>
      </c>
      <c r="G70" s="448">
        <v>709658</v>
      </c>
      <c r="H70" s="449">
        <v>3.600609756097561</v>
      </c>
      <c r="I70" s="449">
        <v>3.4292972057578321</v>
      </c>
      <c r="J70" s="448">
        <v>75.111981371718883</v>
      </c>
      <c r="K70" s="449">
        <v>57.73296669721968</v>
      </c>
      <c r="L70" s="449">
        <v>1.9798350137488543</v>
      </c>
      <c r="M70" s="480">
        <v>43.364375190956309</v>
      </c>
      <c r="N70" s="448">
        <v>16365</v>
      </c>
      <c r="O70" s="478">
        <v>1.7321126164267571</v>
      </c>
      <c r="P70" s="476">
        <v>1</v>
      </c>
    </row>
    <row r="71" spans="1:16" x14ac:dyDescent="0.2">
      <c r="A71" s="471">
        <v>2</v>
      </c>
      <c r="B71" s="455" t="s">
        <v>6</v>
      </c>
      <c r="C71" s="448">
        <v>1418</v>
      </c>
      <c r="D71" s="448">
        <v>0</v>
      </c>
      <c r="E71" s="448">
        <v>8874</v>
      </c>
      <c r="F71" s="448">
        <v>29227</v>
      </c>
      <c r="G71" s="448">
        <v>610493</v>
      </c>
      <c r="H71" s="449">
        <v>6.2581100141043722</v>
      </c>
      <c r="I71" s="449">
        <v>3.2935542032905114</v>
      </c>
      <c r="J71" s="448">
        <v>68.795695289610094</v>
      </c>
      <c r="K71" s="449">
        <v>47.864077669902912</v>
      </c>
      <c r="L71" s="449">
        <v>1.5764293419633226</v>
      </c>
      <c r="M71" s="480">
        <v>32.928425026968718</v>
      </c>
      <c r="N71" s="448">
        <v>18540</v>
      </c>
      <c r="O71" s="478">
        <v>2.0892494929006085</v>
      </c>
      <c r="P71" s="476">
        <v>2</v>
      </c>
    </row>
    <row r="72" spans="1:16" x14ac:dyDescent="0.2">
      <c r="A72" s="471">
        <v>3</v>
      </c>
      <c r="B72" s="455" t="s">
        <v>10</v>
      </c>
      <c r="C72" s="448">
        <v>3307</v>
      </c>
      <c r="D72" s="448">
        <v>0</v>
      </c>
      <c r="E72" s="448">
        <v>11663</v>
      </c>
      <c r="F72" s="448">
        <v>40447</v>
      </c>
      <c r="G72" s="448">
        <v>856038</v>
      </c>
      <c r="H72" s="449">
        <v>3.5267614151799216</v>
      </c>
      <c r="I72" s="449">
        <v>3.4679756494898397</v>
      </c>
      <c r="J72" s="448">
        <v>73.39775357969647</v>
      </c>
      <c r="K72" s="449">
        <v>52.359147025813691</v>
      </c>
      <c r="L72" s="449">
        <v>1.8158024691358026</v>
      </c>
      <c r="M72" s="480">
        <v>38.430437710437708</v>
      </c>
      <c r="N72" s="448">
        <v>22275</v>
      </c>
      <c r="O72" s="478">
        <v>1.9098859641601647</v>
      </c>
      <c r="P72" s="476">
        <v>3</v>
      </c>
    </row>
    <row r="73" spans="1:16" x14ac:dyDescent="0.2">
      <c r="A73" s="471">
        <v>4</v>
      </c>
      <c r="B73" s="455" t="s">
        <v>3</v>
      </c>
      <c r="C73" s="448">
        <v>3763</v>
      </c>
      <c r="D73" s="448">
        <v>0</v>
      </c>
      <c r="E73" s="448">
        <v>9346</v>
      </c>
      <c r="F73" s="448">
        <v>37541</v>
      </c>
      <c r="G73" s="448">
        <v>814493</v>
      </c>
      <c r="H73" s="449">
        <v>2.4836566569226681</v>
      </c>
      <c r="I73" s="449">
        <v>4.0167986304301309</v>
      </c>
      <c r="J73" s="448">
        <v>87.148833725658037</v>
      </c>
      <c r="K73" s="449">
        <v>47.489837398373986</v>
      </c>
      <c r="L73" s="449">
        <v>1.907571138211382</v>
      </c>
      <c r="M73" s="480">
        <v>41.386839430894312</v>
      </c>
      <c r="N73" s="448">
        <v>19680</v>
      </c>
      <c r="O73" s="478">
        <v>2.1057136742991656</v>
      </c>
      <c r="P73" s="476">
        <v>4</v>
      </c>
    </row>
    <row r="74" spans="1:16" x14ac:dyDescent="0.2">
      <c r="A74" s="471">
        <v>5</v>
      </c>
      <c r="B74" s="455" t="s">
        <v>7</v>
      </c>
      <c r="C74" s="448">
        <v>3211</v>
      </c>
      <c r="D74" s="448">
        <v>0</v>
      </c>
      <c r="E74" s="448">
        <v>5554</v>
      </c>
      <c r="F74" s="448">
        <v>25604</v>
      </c>
      <c r="G74" s="448">
        <v>564103</v>
      </c>
      <c r="H74" s="449">
        <v>1.7296792276549362</v>
      </c>
      <c r="I74" s="449">
        <v>4.6100108030248466</v>
      </c>
      <c r="J74" s="448">
        <v>101.56697875405114</v>
      </c>
      <c r="K74" s="449">
        <v>48.316659417137885</v>
      </c>
      <c r="L74" s="449">
        <v>2.2274032187907786</v>
      </c>
      <c r="M74" s="480">
        <v>49.073771204871683</v>
      </c>
      <c r="N74" s="448">
        <v>11495</v>
      </c>
      <c r="O74" s="478">
        <v>2.0696795102628736</v>
      </c>
      <c r="P74" s="476">
        <v>5</v>
      </c>
    </row>
    <row r="75" spans="1:16" x14ac:dyDescent="0.2">
      <c r="A75" s="471">
        <v>6</v>
      </c>
      <c r="B75" s="455" t="s">
        <v>11</v>
      </c>
      <c r="C75" s="448">
        <v>2301</v>
      </c>
      <c r="D75" s="448">
        <v>0</v>
      </c>
      <c r="E75" s="448">
        <v>3221</v>
      </c>
      <c r="F75" s="448">
        <v>16640</v>
      </c>
      <c r="G75" s="448">
        <v>384299</v>
      </c>
      <c r="H75" s="449">
        <v>1.3998261625380271</v>
      </c>
      <c r="I75" s="449">
        <v>5.1660974852530268</v>
      </c>
      <c r="J75" s="448">
        <v>119.31046258925799</v>
      </c>
      <c r="K75" s="449">
        <v>42.860944777112444</v>
      </c>
      <c r="L75" s="449">
        <v>2.2142381902860944</v>
      </c>
      <c r="M75" s="480">
        <v>51.137591483699268</v>
      </c>
      <c r="N75" s="448">
        <v>7515</v>
      </c>
      <c r="O75" s="478">
        <v>2.333126358273828</v>
      </c>
      <c r="P75" s="476">
        <v>6</v>
      </c>
    </row>
    <row r="76" spans="1:16" x14ac:dyDescent="0.2">
      <c r="A76" s="471">
        <v>7</v>
      </c>
      <c r="B76" s="455" t="s">
        <v>4</v>
      </c>
      <c r="C76" s="448">
        <v>1366</v>
      </c>
      <c r="D76" s="448">
        <v>0</v>
      </c>
      <c r="E76" s="448">
        <v>2105</v>
      </c>
      <c r="F76" s="448">
        <v>10405</v>
      </c>
      <c r="G76" s="448">
        <v>231337</v>
      </c>
      <c r="H76" s="449">
        <v>1.5409956076134699</v>
      </c>
      <c r="I76" s="449">
        <v>4.9429928741092635</v>
      </c>
      <c r="J76" s="448">
        <v>109.89881235154394</v>
      </c>
      <c r="K76" s="449">
        <v>42.525252525252526</v>
      </c>
      <c r="L76" s="449">
        <v>2.1020202020202019</v>
      </c>
      <c r="M76" s="480">
        <v>46.734747474747472</v>
      </c>
      <c r="N76" s="448">
        <v>4950</v>
      </c>
      <c r="O76" s="478">
        <v>2.3515439429928739</v>
      </c>
      <c r="P76" s="476">
        <v>7</v>
      </c>
    </row>
    <row r="77" spans="1:16" x14ac:dyDescent="0.2">
      <c r="A77" s="471">
        <v>8</v>
      </c>
      <c r="B77" s="455" t="s">
        <v>5</v>
      </c>
      <c r="C77" s="448">
        <v>1461</v>
      </c>
      <c r="D77" s="448">
        <v>0</v>
      </c>
      <c r="E77" s="448">
        <v>2731</v>
      </c>
      <c r="F77" s="448">
        <v>12125</v>
      </c>
      <c r="G77" s="448">
        <v>261136</v>
      </c>
      <c r="H77" s="449">
        <v>1.8692676249144422</v>
      </c>
      <c r="I77" s="449">
        <v>4.4397656536067371</v>
      </c>
      <c r="J77" s="448">
        <v>95.619187110948374</v>
      </c>
      <c r="K77" s="449">
        <v>47.086206896551722</v>
      </c>
      <c r="L77" s="449">
        <v>2.0905172413793105</v>
      </c>
      <c r="M77" s="480">
        <v>45.023448275862066</v>
      </c>
      <c r="N77" s="448">
        <v>5800</v>
      </c>
      <c r="O77" s="478">
        <v>2.1237641889417795</v>
      </c>
      <c r="P77" s="476">
        <v>8</v>
      </c>
    </row>
    <row r="78" spans="1:16" x14ac:dyDescent="0.2">
      <c r="A78" s="471">
        <v>9</v>
      </c>
      <c r="B78" s="455" t="s">
        <v>8</v>
      </c>
      <c r="C78" s="448">
        <v>1461</v>
      </c>
      <c r="D78" s="448">
        <v>0</v>
      </c>
      <c r="E78" s="448">
        <v>2554</v>
      </c>
      <c r="F78" s="448">
        <v>11963</v>
      </c>
      <c r="G78" s="448">
        <v>263002</v>
      </c>
      <c r="H78" s="449">
        <v>1.7481177275838466</v>
      </c>
      <c r="I78" s="449">
        <v>4.6840250587314021</v>
      </c>
      <c r="J78" s="448">
        <v>102.97650743931088</v>
      </c>
      <c r="K78" s="449">
        <v>45.163572060123784</v>
      </c>
      <c r="L78" s="449">
        <v>2.1154730327144122</v>
      </c>
      <c r="M78" s="480">
        <v>46.5078691423519</v>
      </c>
      <c r="N78" s="448">
        <v>5655</v>
      </c>
      <c r="O78" s="478">
        <v>2.2141738449490993</v>
      </c>
      <c r="P78" s="476">
        <v>9</v>
      </c>
    </row>
    <row r="79" spans="1:16" x14ac:dyDescent="0.2">
      <c r="A79" s="471">
        <v>10</v>
      </c>
      <c r="B79" s="455" t="s">
        <v>9</v>
      </c>
      <c r="C79" s="448">
        <v>2882</v>
      </c>
      <c r="D79" s="448">
        <v>0</v>
      </c>
      <c r="E79" s="448">
        <v>4271</v>
      </c>
      <c r="F79" s="448">
        <v>21167</v>
      </c>
      <c r="G79" s="448">
        <v>477735</v>
      </c>
      <c r="H79" s="449">
        <v>1.4819569743233865</v>
      </c>
      <c r="I79" s="449">
        <v>4.9559822055724654</v>
      </c>
      <c r="J79" s="448">
        <v>111.8555373448841</v>
      </c>
      <c r="K79" s="449">
        <v>43.805128205128206</v>
      </c>
      <c r="L79" s="449">
        <v>2.1709743589743589</v>
      </c>
      <c r="M79" s="480">
        <v>48.998461538461541</v>
      </c>
      <c r="N79" s="448">
        <v>9750</v>
      </c>
      <c r="O79" s="478">
        <v>2.2828377429173496</v>
      </c>
      <c r="P79" s="476">
        <v>10</v>
      </c>
    </row>
    <row r="80" spans="1:16" x14ac:dyDescent="0.2">
      <c r="A80" s="471">
        <v>11</v>
      </c>
      <c r="B80" s="455" t="s">
        <v>19</v>
      </c>
      <c r="C80" s="448">
        <v>1873</v>
      </c>
      <c r="D80" s="448">
        <v>0</v>
      </c>
      <c r="E80" s="448">
        <v>5916</v>
      </c>
      <c r="F80" s="448">
        <v>21542</v>
      </c>
      <c r="G80" s="448">
        <v>479706</v>
      </c>
      <c r="H80" s="449">
        <v>3.1585691404164442</v>
      </c>
      <c r="I80" s="449">
        <v>3.6413116970926303</v>
      </c>
      <c r="J80" s="448">
        <v>81.08620689655173</v>
      </c>
      <c r="K80" s="449">
        <v>52.008791208791209</v>
      </c>
      <c r="L80" s="449">
        <v>1.8938021978021977</v>
      </c>
      <c r="M80" s="480">
        <v>42.171956043956044</v>
      </c>
      <c r="N80" s="448">
        <v>11375</v>
      </c>
      <c r="O80" s="478">
        <v>1.9227518593644355</v>
      </c>
      <c r="P80" s="476">
        <v>11</v>
      </c>
    </row>
    <row r="81" spans="1:16" x14ac:dyDescent="0.2">
      <c r="A81" s="471">
        <v>12</v>
      </c>
      <c r="B81" s="455" t="s">
        <v>165</v>
      </c>
      <c r="C81" s="448">
        <v>2950</v>
      </c>
      <c r="D81" s="448">
        <v>0</v>
      </c>
      <c r="E81" s="448">
        <v>7568</v>
      </c>
      <c r="F81" s="448">
        <v>30316</v>
      </c>
      <c r="G81" s="448">
        <v>654382</v>
      </c>
      <c r="H81" s="449">
        <v>2.5654237288135593</v>
      </c>
      <c r="I81" s="449">
        <v>4.0058139534883717</v>
      </c>
      <c r="J81" s="448">
        <v>86.466966173361527</v>
      </c>
      <c r="K81" s="449">
        <v>52.211107278371848</v>
      </c>
      <c r="L81" s="449">
        <v>2.0914798206278027</v>
      </c>
      <c r="M81" s="480">
        <v>45.145360469127283</v>
      </c>
      <c r="N81" s="448">
        <v>14495</v>
      </c>
      <c r="O81" s="478">
        <v>1.915301268498943</v>
      </c>
      <c r="P81" s="476">
        <v>12</v>
      </c>
    </row>
    <row r="82" spans="1:16" ht="12" customHeight="1" x14ac:dyDescent="0.2">
      <c r="A82" s="471"/>
      <c r="B82" s="455"/>
      <c r="C82" s="451"/>
      <c r="D82" s="451"/>
      <c r="E82" s="451"/>
      <c r="F82" s="451"/>
      <c r="G82" s="451"/>
      <c r="H82" s="449"/>
      <c r="I82" s="449"/>
      <c r="J82" s="448"/>
      <c r="K82" s="452"/>
      <c r="L82" s="452"/>
      <c r="M82" s="481"/>
      <c r="N82" s="451"/>
      <c r="O82" s="479"/>
      <c r="P82" s="476"/>
    </row>
    <row r="83" spans="1:16" ht="15" x14ac:dyDescent="0.2">
      <c r="A83" s="383"/>
      <c r="B83" s="455" t="s">
        <v>20</v>
      </c>
      <c r="C83" s="456">
        <v>28617</v>
      </c>
      <c r="D83" s="456">
        <v>0</v>
      </c>
      <c r="E83" s="456">
        <v>73251</v>
      </c>
      <c r="F83" s="456">
        <v>289377</v>
      </c>
      <c r="G83" s="456">
        <v>6306382</v>
      </c>
      <c r="H83" s="452">
        <v>2.5597022748715799</v>
      </c>
      <c r="I83" s="452">
        <v>3.9504853176065855</v>
      </c>
      <c r="J83" s="451">
        <v>86.092776890417881</v>
      </c>
      <c r="K83" s="452">
        <v>49.529057777477263</v>
      </c>
      <c r="L83" s="452">
        <v>1.956638155448122</v>
      </c>
      <c r="M83" s="481">
        <v>42.640941208289668</v>
      </c>
      <c r="N83" s="456">
        <v>147895</v>
      </c>
      <c r="O83" s="479">
        <v>2.019016805231328</v>
      </c>
      <c r="P83" s="888" t="s">
        <v>246</v>
      </c>
    </row>
    <row r="84" spans="1:16" ht="15" x14ac:dyDescent="0.2">
      <c r="A84" s="383"/>
      <c r="B84" s="455"/>
      <c r="C84" s="456"/>
      <c r="D84" s="456"/>
      <c r="E84" s="456"/>
      <c r="F84" s="456"/>
      <c r="G84" s="456"/>
      <c r="H84" s="457"/>
      <c r="I84" s="457"/>
      <c r="J84" s="480"/>
      <c r="K84" s="452"/>
      <c r="L84" s="452"/>
      <c r="M84" s="453"/>
      <c r="N84" s="71"/>
      <c r="O84" s="454"/>
      <c r="P84" s="383"/>
    </row>
    <row r="85" spans="1:16" ht="11.1" customHeight="1" x14ac:dyDescent="0.2">
      <c r="A85" s="458" t="s">
        <v>88</v>
      </c>
      <c r="B85" s="459"/>
      <c r="C85" s="460" t="s">
        <v>89</v>
      </c>
      <c r="D85" s="461"/>
      <c r="E85" s="461"/>
      <c r="F85" s="461"/>
      <c r="G85" s="461"/>
      <c r="H85" s="461"/>
      <c r="I85" s="461"/>
      <c r="J85" s="462"/>
      <c r="K85" s="462"/>
      <c r="L85" s="462"/>
      <c r="M85" s="462"/>
      <c r="N85" s="376"/>
      <c r="O85" s="463"/>
      <c r="P85" s="376"/>
    </row>
    <row r="86" spans="1:16" ht="11.1" customHeight="1" x14ac:dyDescent="0.2">
      <c r="A86" s="458" t="s">
        <v>295</v>
      </c>
      <c r="B86" s="461"/>
      <c r="C86" s="461"/>
      <c r="D86" s="461"/>
      <c r="E86" s="461"/>
      <c r="F86" s="461"/>
      <c r="G86" s="461"/>
      <c r="H86" s="461"/>
      <c r="I86" s="461"/>
      <c r="J86" s="462"/>
      <c r="K86" s="462"/>
      <c r="L86" s="462"/>
      <c r="M86" s="462"/>
      <c r="N86" s="376"/>
      <c r="O86" s="463"/>
      <c r="P86" s="376"/>
    </row>
    <row r="87" spans="1:16" ht="11.1" customHeight="1" x14ac:dyDescent="0.2">
      <c r="A87" s="458" t="s">
        <v>102</v>
      </c>
      <c r="B87" s="461"/>
      <c r="C87" s="461"/>
      <c r="D87" s="461"/>
      <c r="E87" s="461"/>
      <c r="F87" s="461"/>
      <c r="G87" s="461"/>
      <c r="H87" s="461"/>
      <c r="I87" s="461"/>
      <c r="J87" s="462"/>
      <c r="K87" s="462"/>
      <c r="L87" s="462"/>
      <c r="M87" s="462"/>
      <c r="N87" s="376"/>
      <c r="O87" s="463"/>
      <c r="P87" s="376"/>
    </row>
    <row r="88" spans="1:16" ht="11.1" customHeight="1" x14ac:dyDescent="0.2">
      <c r="A88" s="464"/>
      <c r="B88" s="465"/>
      <c r="C88" s="465"/>
      <c r="D88" s="465"/>
      <c r="E88" s="465"/>
      <c r="F88" s="465"/>
      <c r="G88" s="465"/>
      <c r="H88" s="465"/>
      <c r="I88" s="465"/>
      <c r="J88" s="466"/>
      <c r="K88" s="466"/>
      <c r="L88" s="466"/>
      <c r="M88" s="466"/>
      <c r="N88" s="394"/>
      <c r="O88" s="467"/>
      <c r="P88" s="394"/>
    </row>
    <row r="89" spans="1:16" x14ac:dyDescent="0.2">
      <c r="A89" s="376"/>
      <c r="B89" s="461"/>
      <c r="C89" s="461"/>
      <c r="D89" s="461"/>
      <c r="E89" s="461"/>
      <c r="F89" s="461"/>
      <c r="G89" s="461"/>
      <c r="H89" s="461"/>
      <c r="I89" s="461"/>
      <c r="J89" s="462"/>
      <c r="K89" s="462"/>
      <c r="L89" s="462"/>
      <c r="M89" s="462"/>
      <c r="N89" s="376"/>
      <c r="O89" s="463"/>
      <c r="P89" s="376"/>
    </row>
    <row r="90" spans="1:16" x14ac:dyDescent="0.2">
      <c r="A90" s="468" t="s">
        <v>298</v>
      </c>
      <c r="B90" s="469"/>
      <c r="C90" s="469"/>
      <c r="D90" s="469"/>
      <c r="E90" s="469"/>
      <c r="F90" s="469"/>
      <c r="G90" s="469"/>
      <c r="H90" s="469"/>
      <c r="I90" s="469"/>
      <c r="J90" s="469"/>
      <c r="K90" s="469"/>
      <c r="L90" s="469"/>
      <c r="M90" s="469"/>
      <c r="N90" s="469"/>
      <c r="P90" s="314" t="s">
        <v>233</v>
      </c>
    </row>
    <row r="91" spans="1:16" x14ac:dyDescent="0.2">
      <c r="A91" s="376"/>
      <c r="B91" s="461"/>
      <c r="C91" s="461"/>
      <c r="D91" s="461"/>
      <c r="E91" s="461"/>
      <c r="F91" s="461"/>
      <c r="G91" s="461"/>
      <c r="H91" s="461"/>
      <c r="I91" s="461"/>
      <c r="J91" s="462"/>
      <c r="K91" s="462"/>
      <c r="L91" s="462"/>
      <c r="M91" s="462"/>
      <c r="N91" s="376"/>
      <c r="O91" s="463"/>
      <c r="P91" s="376"/>
    </row>
    <row r="92" spans="1:16" x14ac:dyDescent="0.2">
      <c r="A92" s="376"/>
      <c r="B92" s="461"/>
      <c r="C92" s="461"/>
      <c r="D92" s="461"/>
      <c r="E92" s="461"/>
      <c r="F92" s="461"/>
      <c r="G92" s="461"/>
      <c r="H92" s="461"/>
      <c r="I92" s="461"/>
      <c r="J92" s="462"/>
      <c r="K92" s="462"/>
      <c r="L92" s="462"/>
      <c r="M92" s="462"/>
      <c r="N92" s="376"/>
      <c r="O92" s="463"/>
      <c r="P92" s="376"/>
    </row>
    <row r="93" spans="1:16" x14ac:dyDescent="0.2">
      <c r="A93" s="376"/>
      <c r="B93" s="461"/>
      <c r="C93" s="461"/>
      <c r="D93" s="461"/>
      <c r="E93" s="461"/>
      <c r="F93" s="461"/>
      <c r="G93" s="461"/>
      <c r="H93" s="461"/>
      <c r="I93" s="461"/>
      <c r="J93" s="462"/>
      <c r="K93" s="462"/>
      <c r="L93" s="462"/>
      <c r="M93" s="462"/>
      <c r="N93" s="376"/>
      <c r="O93" s="463"/>
      <c r="P93" s="376"/>
    </row>
    <row r="94" spans="1:16" x14ac:dyDescent="0.2">
      <c r="A94" s="376"/>
      <c r="B94" s="461"/>
      <c r="C94" s="461"/>
      <c r="D94" s="461"/>
      <c r="E94" s="461"/>
      <c r="F94" s="461"/>
      <c r="G94" s="461"/>
      <c r="H94" s="461"/>
      <c r="I94" s="461"/>
      <c r="J94" s="462"/>
      <c r="K94" s="462"/>
      <c r="L94" s="462"/>
      <c r="M94" s="462"/>
      <c r="N94" s="376"/>
      <c r="O94" s="463"/>
      <c r="P94" s="376"/>
    </row>
    <row r="95" spans="1:16" x14ac:dyDescent="0.2">
      <c r="A95" s="376"/>
      <c r="B95" s="376"/>
      <c r="C95" s="376"/>
      <c r="D95" s="376"/>
      <c r="E95" s="376"/>
      <c r="F95" s="376"/>
      <c r="G95" s="376"/>
      <c r="H95" s="376"/>
      <c r="I95" s="376"/>
      <c r="J95" s="376"/>
      <c r="K95" s="376"/>
      <c r="L95" s="376"/>
      <c r="M95" s="376"/>
      <c r="N95" s="376"/>
      <c r="O95" s="463"/>
      <c r="P95" s="376"/>
    </row>
    <row r="96" spans="1:16" x14ac:dyDescent="0.2">
      <c r="A96" s="684"/>
      <c r="B96" s="376"/>
      <c r="C96" s="376"/>
      <c r="D96" s="376"/>
      <c r="E96" s="376"/>
      <c r="F96" s="376"/>
      <c r="G96" s="376"/>
      <c r="H96" s="376"/>
      <c r="I96" s="376"/>
      <c r="J96" s="376"/>
      <c r="K96" s="376"/>
      <c r="L96" s="376"/>
      <c r="M96" s="376"/>
      <c r="N96" s="376"/>
      <c r="O96" s="463"/>
      <c r="P96" s="376"/>
    </row>
    <row r="97" spans="1:16" x14ac:dyDescent="0.2">
      <c r="A97" s="684"/>
      <c r="B97" s="376"/>
      <c r="C97" s="376"/>
      <c r="D97" s="376"/>
      <c r="E97" s="376"/>
      <c r="F97" s="376"/>
      <c r="G97" s="376"/>
      <c r="H97" s="376"/>
      <c r="I97" s="376"/>
      <c r="J97" s="376"/>
      <c r="K97" s="376"/>
      <c r="L97" s="376"/>
      <c r="M97" s="376"/>
      <c r="N97" s="376"/>
      <c r="O97" s="463"/>
      <c r="P97" s="376"/>
    </row>
    <row r="98" spans="1:16" x14ac:dyDescent="0.2">
      <c r="A98" s="684"/>
      <c r="B98" s="376"/>
      <c r="C98" s="376"/>
      <c r="D98" s="376"/>
      <c r="E98" s="376"/>
      <c r="F98" s="376"/>
      <c r="G98" s="376"/>
      <c r="H98" s="376"/>
      <c r="I98" s="376"/>
      <c r="J98" s="376"/>
      <c r="K98" s="376"/>
      <c r="L98" s="376"/>
      <c r="M98" s="376"/>
      <c r="N98" s="376"/>
      <c r="O98" s="463"/>
      <c r="P98" s="376"/>
    </row>
    <row r="99" spans="1:16" x14ac:dyDescent="0.2">
      <c r="A99" s="684"/>
      <c r="B99" s="376"/>
      <c r="C99" s="376"/>
      <c r="D99" s="376"/>
      <c r="E99" s="376"/>
      <c r="F99" s="376"/>
      <c r="G99" s="376"/>
      <c r="H99" s="376"/>
      <c r="I99" s="376"/>
      <c r="J99" s="376"/>
      <c r="K99" s="376"/>
      <c r="L99" s="376"/>
      <c r="M99" s="376"/>
      <c r="N99" s="376"/>
      <c r="O99" s="463"/>
      <c r="P99" s="376"/>
    </row>
    <row r="100" spans="1:16" x14ac:dyDescent="0.2">
      <c r="A100" s="684"/>
      <c r="B100" s="376"/>
      <c r="C100" s="376"/>
      <c r="D100" s="376"/>
      <c r="E100" s="376"/>
      <c r="F100" s="376"/>
      <c r="G100" s="376"/>
      <c r="H100" s="376"/>
      <c r="I100" s="376"/>
      <c r="J100" s="376"/>
      <c r="K100" s="376"/>
      <c r="L100" s="376"/>
      <c r="M100" s="376"/>
      <c r="N100" s="376"/>
      <c r="O100" s="463"/>
      <c r="P100" s="376"/>
    </row>
    <row r="101" spans="1:16" x14ac:dyDescent="0.2">
      <c r="A101" s="684"/>
      <c r="B101" s="376"/>
      <c r="C101" s="376"/>
      <c r="D101" s="376"/>
      <c r="E101" s="376"/>
      <c r="F101" s="376"/>
      <c r="G101" s="376"/>
      <c r="H101" s="376"/>
      <c r="I101" s="376"/>
      <c r="J101" s="376"/>
      <c r="K101" s="376"/>
      <c r="L101" s="376"/>
      <c r="M101" s="376"/>
      <c r="N101" s="376"/>
      <c r="O101" s="463"/>
      <c r="P101" s="376"/>
    </row>
    <row r="102" spans="1:16" x14ac:dyDescent="0.2">
      <c r="A102" s="376"/>
      <c r="B102" s="376"/>
      <c r="C102" s="376"/>
      <c r="D102" s="376"/>
      <c r="E102" s="376"/>
      <c r="F102" s="376"/>
      <c r="G102" s="376"/>
      <c r="H102" s="376"/>
      <c r="I102" s="376"/>
      <c r="J102" s="376"/>
      <c r="K102" s="376"/>
      <c r="L102" s="376"/>
      <c r="M102" s="376"/>
      <c r="N102" s="376"/>
      <c r="O102" s="463"/>
      <c r="P102" s="376"/>
    </row>
    <row r="103" spans="1:16" x14ac:dyDescent="0.2">
      <c r="A103" s="376"/>
      <c r="B103" s="376"/>
      <c r="C103" s="376"/>
      <c r="D103" s="376"/>
      <c r="E103" s="376"/>
      <c r="F103" s="376"/>
      <c r="G103" s="376"/>
      <c r="H103" s="376"/>
      <c r="I103" s="376"/>
      <c r="J103" s="376"/>
      <c r="K103" s="376"/>
      <c r="L103" s="376"/>
      <c r="M103" s="376"/>
      <c r="N103" s="376"/>
      <c r="O103" s="463"/>
      <c r="P103" s="376"/>
    </row>
    <row r="104" spans="1:16" x14ac:dyDescent="0.2">
      <c r="A104" s="376"/>
      <c r="B104" s="376"/>
      <c r="C104" s="376"/>
      <c r="D104" s="376"/>
      <c r="E104" s="376"/>
      <c r="F104" s="376"/>
      <c r="G104" s="376"/>
      <c r="H104" s="376"/>
      <c r="I104" s="376"/>
      <c r="J104" s="376"/>
      <c r="K104" s="376"/>
      <c r="L104" s="376"/>
      <c r="M104" s="376"/>
      <c r="N104" s="376"/>
      <c r="O104" s="463"/>
      <c r="P104" s="376"/>
    </row>
    <row r="105" spans="1:16" x14ac:dyDescent="0.2">
      <c r="A105" s="376"/>
      <c r="B105" s="376"/>
      <c r="C105" s="376"/>
      <c r="D105" s="376"/>
      <c r="E105" s="376"/>
      <c r="F105" s="376"/>
      <c r="G105" s="376"/>
      <c r="H105" s="376"/>
      <c r="I105" s="376"/>
      <c r="J105" s="376"/>
      <c r="K105" s="376"/>
      <c r="L105" s="376"/>
      <c r="M105" s="376"/>
      <c r="N105" s="376"/>
      <c r="O105" s="463"/>
      <c r="P105" s="376"/>
    </row>
    <row r="106" spans="1:16" x14ac:dyDescent="0.2">
      <c r="A106" s="376"/>
      <c r="B106" s="376"/>
      <c r="C106" s="376"/>
      <c r="D106" s="376"/>
      <c r="E106" s="376"/>
      <c r="F106" s="376"/>
      <c r="G106" s="376"/>
      <c r="H106" s="376"/>
      <c r="I106" s="376"/>
      <c r="J106" s="376"/>
      <c r="K106" s="376"/>
      <c r="L106" s="376"/>
      <c r="M106" s="376"/>
      <c r="N106" s="376"/>
      <c r="O106" s="463"/>
      <c r="P106" s="376"/>
    </row>
    <row r="107" spans="1:16" x14ac:dyDescent="0.2">
      <c r="A107" s="376"/>
      <c r="B107" s="376"/>
      <c r="C107" s="376"/>
      <c r="D107" s="376"/>
      <c r="E107" s="376"/>
      <c r="F107" s="376"/>
      <c r="G107" s="376"/>
      <c r="H107" s="376"/>
      <c r="I107" s="376"/>
      <c r="J107" s="376"/>
      <c r="K107" s="376"/>
      <c r="L107" s="376"/>
      <c r="M107" s="376"/>
      <c r="N107" s="376"/>
      <c r="O107" s="463"/>
      <c r="P107" s="376"/>
    </row>
    <row r="108" spans="1:16" x14ac:dyDescent="0.2">
      <c r="A108" s="376"/>
      <c r="B108" s="376"/>
      <c r="C108" s="376"/>
      <c r="D108" s="376"/>
      <c r="E108" s="376"/>
      <c r="F108" s="376"/>
      <c r="G108" s="376"/>
      <c r="H108" s="376"/>
      <c r="I108" s="376"/>
      <c r="J108" s="376"/>
      <c r="K108" s="376"/>
      <c r="L108" s="376"/>
      <c r="M108" s="376"/>
      <c r="N108" s="376"/>
      <c r="O108" s="463"/>
      <c r="P108" s="376"/>
    </row>
    <row r="109" spans="1:16" x14ac:dyDescent="0.2">
      <c r="A109" s="376"/>
      <c r="B109" s="376"/>
      <c r="C109" s="376"/>
      <c r="D109" s="376"/>
      <c r="E109" s="376"/>
      <c r="F109" s="376"/>
      <c r="G109" s="376"/>
      <c r="H109" s="376"/>
      <c r="I109" s="376"/>
      <c r="J109" s="376"/>
      <c r="K109" s="376"/>
      <c r="L109" s="376"/>
      <c r="M109" s="376"/>
      <c r="N109" s="376"/>
      <c r="O109" s="463"/>
      <c r="P109" s="376"/>
    </row>
  </sheetData>
  <phoneticPr fontId="17" type="noConversion"/>
  <hyperlinks>
    <hyperlink ref="P2" location="INHALT!A1" display="INHALT!A1" xr:uid="{4E096BA0-8908-4DBF-B4BD-FCA946EFA458}"/>
  </hyperlinks>
  <printOptions horizontalCentered="1" gridLines="1"/>
  <pageMargins left="0.59055118110236227" right="0.39370078740157483" top="0.59055118110236227" bottom="0.59055118110236227" header="0.31496062992125984" footer="0.27559055118110237"/>
  <pageSetup paperSize="9" scale="74" firstPageNumber="66" pageOrder="overThenDown" orientation="landscape" useFirstPageNumber="1" r:id="rId1"/>
  <headerFooter alignWithMargins="0">
    <oddFooter>&amp;CSeite &amp;P</oddFooter>
  </headerFooter>
  <rowBreaks count="2" manualBreakCount="2">
    <brk id="45" max="16383" man="1"/>
    <brk id="90"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E1BE5-1C08-4091-AEC3-D5976BEC2FBA}">
  <sheetPr>
    <tabColor rgb="FF0070C0"/>
  </sheetPr>
  <dimension ref="I1:I29"/>
  <sheetViews>
    <sheetView zoomScaleNormal="100" workbookViewId="0"/>
  </sheetViews>
  <sheetFormatPr baseColWidth="10" defaultRowHeight="12.75" x14ac:dyDescent="0.2"/>
  <sheetData>
    <row r="1" spans="9:9" x14ac:dyDescent="0.2">
      <c r="I1" t="str">
        <f>CONCATENATE("Gebäude mit Wohnraum und Wohnungen in der Stadt Ingolstadt am ",DAY('Wohnungen u. Wohngeb. 2022'!A1),".",MONTH('Wohnungen u. Wohngeb. 2022'!A1),".",YEAR('Wohnungen u. Wohngeb. 2022'!A1))</f>
        <v>Gebäude mit Wohnraum und Wohnungen in der Stadt Ingolstadt am 31.12.2022</v>
      </c>
    </row>
    <row r="29" spans="9:9" x14ac:dyDescent="0.2">
      <c r="I29" t="str">
        <f>CONCATENATE("Wohnungen je Wohnungsgröße und durchschnittliche Haushaltgröße in der Stadt Ingolstadt am ",DAY('Wohnungen u. Wohngeb. 2022'!A1),".",MONTH('Wohnungen u. Wohngeb. 2022'!A1),".",YEAR('Wohnungen u. Wohngeb. 2022'!A1))</f>
        <v>Wohnungen je Wohnungsgröße und durchschnittliche Haushaltgröße in der Stadt Ingolstadt am 31.12.2022</v>
      </c>
    </row>
  </sheetData>
  <pageMargins left="0.7" right="0.7" top="0.78740157499999996" bottom="0.78740157499999996" header="0.3" footer="0.3"/>
  <pageSetup paperSize="9" scale="9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sheetPr>
  <dimension ref="A1:P118"/>
  <sheetViews>
    <sheetView showWhiteSpace="0" zoomScale="85" zoomScaleNormal="85" zoomScaleSheetLayoutView="70" workbookViewId="0">
      <pane ySplit="6" topLeftCell="A74" activePane="bottomLeft" state="frozen"/>
      <selection activeCell="A80" sqref="A80:XFD80"/>
      <selection pane="bottomLeft" activeCell="O103" sqref="O103"/>
    </sheetView>
  </sheetViews>
  <sheetFormatPr baseColWidth="10" defaultColWidth="11.42578125" defaultRowHeight="12.75" x14ac:dyDescent="0.2"/>
  <cols>
    <col min="1" max="1" width="5.5703125" style="821" customWidth="1"/>
    <col min="2" max="2" width="26" style="822" customWidth="1"/>
    <col min="3" max="3" width="6.85546875" style="822" customWidth="1"/>
    <col min="4" max="4" width="6.7109375" style="8" customWidth="1"/>
    <col min="5" max="5" width="8.7109375" style="8" customWidth="1"/>
    <col min="6" max="6" width="8.28515625" style="8" customWidth="1"/>
    <col min="7" max="7" width="8.5703125" style="8" customWidth="1"/>
    <col min="8" max="8" width="8.28515625" style="8" customWidth="1"/>
    <col min="9" max="9" width="8" style="8" customWidth="1"/>
    <col min="10" max="12" width="7" style="8" customWidth="1"/>
    <col min="13" max="13" width="6" style="8" customWidth="1"/>
    <col min="14" max="16" width="5.28515625" style="24" customWidth="1"/>
    <col min="17" max="16384" width="11.42578125" style="8"/>
  </cols>
  <sheetData>
    <row r="1" spans="1:16" ht="7.9" customHeight="1" x14ac:dyDescent="0.2">
      <c r="A1" s="1037">
        <v>2022</v>
      </c>
      <c r="B1" s="520"/>
      <c r="C1" s="520"/>
      <c r="D1" s="56"/>
      <c r="E1" s="56"/>
      <c r="F1" s="56"/>
      <c r="G1" s="56"/>
      <c r="H1" s="56"/>
      <c r="I1" s="56"/>
      <c r="J1" s="56"/>
      <c r="K1" s="56"/>
      <c r="L1" s="56"/>
      <c r="M1" s="92"/>
    </row>
    <row r="2" spans="1:16" ht="15.75" x14ac:dyDescent="0.25">
      <c r="A2" s="484" t="s">
        <v>366</v>
      </c>
      <c r="B2" s="520"/>
      <c r="C2" s="520"/>
      <c r="D2" s="56"/>
      <c r="E2" s="56"/>
      <c r="F2" s="56"/>
      <c r="G2" s="56"/>
      <c r="H2" s="56"/>
      <c r="I2" s="56"/>
      <c r="J2" s="56"/>
      <c r="K2" s="56"/>
      <c r="L2" s="56"/>
      <c r="M2" s="1045" t="s">
        <v>476</v>
      </c>
    </row>
    <row r="3" spans="1:16" x14ac:dyDescent="0.2">
      <c r="A3" s="699"/>
      <c r="B3" s="520"/>
      <c r="C3" s="520"/>
      <c r="D3" s="56"/>
      <c r="E3" s="56"/>
      <c r="F3" s="56"/>
      <c r="G3" s="56"/>
      <c r="H3" s="56"/>
      <c r="I3" s="56"/>
      <c r="J3" s="56"/>
      <c r="K3" s="56"/>
      <c r="L3" s="56"/>
      <c r="M3" s="92"/>
    </row>
    <row r="4" spans="1:16" ht="7.9" customHeight="1" x14ac:dyDescent="0.25">
      <c r="A4" s="484"/>
      <c r="B4" s="520"/>
      <c r="C4" s="520"/>
      <c r="D4" s="56"/>
      <c r="E4" s="56"/>
      <c r="F4" s="56"/>
      <c r="G4" s="56"/>
      <c r="H4" s="56"/>
      <c r="I4" s="56"/>
      <c r="J4" s="56"/>
      <c r="K4" s="56"/>
      <c r="L4" s="56"/>
      <c r="M4" s="92"/>
    </row>
    <row r="5" spans="1:16" ht="45" x14ac:dyDescent="0.2">
      <c r="A5" s="485" t="s">
        <v>100</v>
      </c>
      <c r="B5" s="485" t="s">
        <v>101</v>
      </c>
      <c r="C5" s="119">
        <v>2011</v>
      </c>
      <c r="D5" s="119">
        <v>2014</v>
      </c>
      <c r="E5" s="119">
        <v>2015</v>
      </c>
      <c r="F5" s="119">
        <v>2016</v>
      </c>
      <c r="G5" s="119">
        <v>2017</v>
      </c>
      <c r="H5" s="119">
        <v>2018</v>
      </c>
      <c r="I5" s="119">
        <v>2019</v>
      </c>
      <c r="J5" s="119">
        <v>2020</v>
      </c>
      <c r="K5" s="119">
        <v>2021</v>
      </c>
      <c r="L5" s="119">
        <v>2022</v>
      </c>
      <c r="M5" s="486" t="s">
        <v>100</v>
      </c>
      <c r="N5" s="728"/>
      <c r="O5" s="728"/>
      <c r="P5" s="728"/>
    </row>
    <row r="6" spans="1:16" x14ac:dyDescent="0.2">
      <c r="A6" s="487"/>
      <c r="B6" s="487"/>
      <c r="C6" s="104"/>
      <c r="D6" s="104" t="s">
        <v>223</v>
      </c>
      <c r="E6" s="104" t="s">
        <v>223</v>
      </c>
      <c r="F6" s="104" t="s">
        <v>223</v>
      </c>
      <c r="G6" s="104" t="s">
        <v>223</v>
      </c>
      <c r="H6" s="104" t="s">
        <v>223</v>
      </c>
      <c r="I6" s="104" t="s">
        <v>223</v>
      </c>
      <c r="J6" s="104" t="s">
        <v>223</v>
      </c>
      <c r="K6" s="104" t="s">
        <v>223</v>
      </c>
      <c r="L6" s="104" t="s">
        <v>223</v>
      </c>
      <c r="M6" s="488"/>
      <c r="N6" s="729"/>
      <c r="O6" s="729"/>
      <c r="P6" s="729"/>
    </row>
    <row r="7" spans="1:16" ht="10.9" customHeight="1" x14ac:dyDescent="0.2">
      <c r="A7" s="489"/>
      <c r="B7" s="489"/>
      <c r="C7" s="489"/>
      <c r="D7" s="227"/>
      <c r="E7" s="227"/>
      <c r="F7" s="683"/>
      <c r="G7" s="683"/>
      <c r="H7" s="683"/>
      <c r="I7" s="683"/>
      <c r="J7" s="683"/>
      <c r="K7" s="683"/>
      <c r="L7" s="683"/>
      <c r="M7" s="489"/>
      <c r="N7" s="729"/>
      <c r="O7" s="729"/>
      <c r="P7" s="729"/>
    </row>
    <row r="8" spans="1:16" x14ac:dyDescent="0.2">
      <c r="A8" s="383">
        <v>10</v>
      </c>
      <c r="B8" s="61" t="s">
        <v>37</v>
      </c>
      <c r="C8" s="319">
        <v>374</v>
      </c>
      <c r="D8" s="315">
        <v>374</v>
      </c>
      <c r="E8" s="448">
        <v>374</v>
      </c>
      <c r="F8" s="448">
        <v>378</v>
      </c>
      <c r="G8" s="448">
        <v>378</v>
      </c>
      <c r="H8" s="448">
        <v>378</v>
      </c>
      <c r="I8" s="448">
        <v>378</v>
      </c>
      <c r="J8" s="448">
        <v>378</v>
      </c>
      <c r="K8" s="448">
        <v>378</v>
      </c>
      <c r="L8" s="448">
        <v>378</v>
      </c>
      <c r="M8" s="475">
        <v>10</v>
      </c>
      <c r="N8" s="730"/>
      <c r="O8" s="924"/>
      <c r="P8" s="730"/>
    </row>
    <row r="9" spans="1:16" x14ac:dyDescent="0.2">
      <c r="A9" s="383">
        <v>11</v>
      </c>
      <c r="B9" s="61" t="s">
        <v>38</v>
      </c>
      <c r="C9" s="319">
        <v>828</v>
      </c>
      <c r="D9" s="315">
        <v>826</v>
      </c>
      <c r="E9" s="448">
        <v>826</v>
      </c>
      <c r="F9" s="448">
        <v>886</v>
      </c>
      <c r="G9" s="448">
        <v>888</v>
      </c>
      <c r="H9" s="448">
        <v>906</v>
      </c>
      <c r="I9" s="448">
        <v>911</v>
      </c>
      <c r="J9" s="448">
        <v>911</v>
      </c>
      <c r="K9" s="448">
        <v>918</v>
      </c>
      <c r="L9" s="448">
        <v>1040</v>
      </c>
      <c r="M9" s="475">
        <v>11</v>
      </c>
      <c r="N9" s="730"/>
      <c r="O9" s="924"/>
      <c r="P9" s="730"/>
    </row>
    <row r="10" spans="1:16" x14ac:dyDescent="0.2">
      <c r="A10" s="383">
        <v>12</v>
      </c>
      <c r="B10" s="61" t="s">
        <v>90</v>
      </c>
      <c r="C10" s="319">
        <v>1191</v>
      </c>
      <c r="D10" s="315">
        <v>1242</v>
      </c>
      <c r="E10" s="448">
        <v>1259</v>
      </c>
      <c r="F10" s="448">
        <v>1376</v>
      </c>
      <c r="G10" s="448">
        <v>1565</v>
      </c>
      <c r="H10" s="448">
        <v>1594</v>
      </c>
      <c r="I10" s="448">
        <v>1593</v>
      </c>
      <c r="J10" s="448">
        <v>1596</v>
      </c>
      <c r="K10" s="448">
        <v>1596</v>
      </c>
      <c r="L10" s="448">
        <v>1597</v>
      </c>
      <c r="M10" s="475">
        <v>12</v>
      </c>
      <c r="N10" s="730"/>
      <c r="O10" s="924"/>
      <c r="P10" s="730"/>
    </row>
    <row r="11" spans="1:16" x14ac:dyDescent="0.2">
      <c r="A11" s="383">
        <v>13</v>
      </c>
      <c r="B11" s="61" t="s">
        <v>39</v>
      </c>
      <c r="C11" s="319">
        <v>210</v>
      </c>
      <c r="D11" s="315">
        <v>211</v>
      </c>
      <c r="E11" s="448">
        <v>210</v>
      </c>
      <c r="F11" s="448">
        <v>260</v>
      </c>
      <c r="G11" s="448">
        <v>260</v>
      </c>
      <c r="H11" s="448">
        <v>284</v>
      </c>
      <c r="I11" s="448">
        <v>279</v>
      </c>
      <c r="J11" s="448">
        <v>284</v>
      </c>
      <c r="K11" s="448">
        <v>284</v>
      </c>
      <c r="L11" s="448">
        <v>284</v>
      </c>
      <c r="M11" s="475">
        <v>13</v>
      </c>
      <c r="N11" s="730"/>
      <c r="O11" s="924"/>
      <c r="P11" s="730"/>
    </row>
    <row r="12" spans="1:16" x14ac:dyDescent="0.2">
      <c r="A12" s="383">
        <v>14</v>
      </c>
      <c r="B12" s="61" t="s">
        <v>40</v>
      </c>
      <c r="C12" s="319">
        <v>1800</v>
      </c>
      <c r="D12" s="315">
        <v>1814</v>
      </c>
      <c r="E12" s="448">
        <v>1815</v>
      </c>
      <c r="F12" s="448">
        <v>1841</v>
      </c>
      <c r="G12" s="448">
        <v>1842</v>
      </c>
      <c r="H12" s="448">
        <v>1852</v>
      </c>
      <c r="I12" s="448">
        <v>1843</v>
      </c>
      <c r="J12" s="448">
        <v>1942</v>
      </c>
      <c r="K12" s="448">
        <v>1942</v>
      </c>
      <c r="L12" s="448">
        <v>1963</v>
      </c>
      <c r="M12" s="475">
        <v>14</v>
      </c>
      <c r="N12" s="730"/>
      <c r="O12" s="924"/>
      <c r="P12" s="730"/>
    </row>
    <row r="13" spans="1:16" x14ac:dyDescent="0.2">
      <c r="A13" s="383">
        <v>15</v>
      </c>
      <c r="B13" s="61" t="s">
        <v>41</v>
      </c>
      <c r="C13" s="319">
        <v>514</v>
      </c>
      <c r="D13" s="315">
        <v>537</v>
      </c>
      <c r="E13" s="448">
        <v>539</v>
      </c>
      <c r="F13" s="448">
        <v>543</v>
      </c>
      <c r="G13" s="448">
        <v>543</v>
      </c>
      <c r="H13" s="448">
        <v>550</v>
      </c>
      <c r="I13" s="448">
        <v>556</v>
      </c>
      <c r="J13" s="448">
        <v>557</v>
      </c>
      <c r="K13" s="448">
        <v>568</v>
      </c>
      <c r="L13" s="448">
        <v>589</v>
      </c>
      <c r="M13" s="475">
        <v>15</v>
      </c>
      <c r="N13" s="730"/>
      <c r="O13" s="924"/>
      <c r="P13" s="730"/>
    </row>
    <row r="14" spans="1:16" x14ac:dyDescent="0.2">
      <c r="A14" s="383">
        <v>16</v>
      </c>
      <c r="B14" s="61" t="s">
        <v>99</v>
      </c>
      <c r="C14" s="319">
        <v>1390</v>
      </c>
      <c r="D14" s="315">
        <v>1396</v>
      </c>
      <c r="E14" s="448">
        <v>1425</v>
      </c>
      <c r="F14" s="448">
        <v>1461</v>
      </c>
      <c r="G14" s="448">
        <v>1525</v>
      </c>
      <c r="H14" s="448">
        <v>1548</v>
      </c>
      <c r="I14" s="448">
        <v>1559</v>
      </c>
      <c r="J14" s="448">
        <v>1566</v>
      </c>
      <c r="K14" s="448">
        <v>1588</v>
      </c>
      <c r="L14" s="448">
        <v>1623</v>
      </c>
      <c r="M14" s="475">
        <v>16</v>
      </c>
      <c r="N14" s="730"/>
      <c r="O14" s="924"/>
      <c r="P14" s="730"/>
    </row>
    <row r="15" spans="1:16" x14ac:dyDescent="0.2">
      <c r="A15" s="383">
        <v>17</v>
      </c>
      <c r="B15" s="61" t="s">
        <v>42</v>
      </c>
      <c r="C15" s="319">
        <v>1880</v>
      </c>
      <c r="D15" s="315">
        <v>1907</v>
      </c>
      <c r="E15" s="448">
        <v>1919</v>
      </c>
      <c r="F15" s="448">
        <v>1934</v>
      </c>
      <c r="G15" s="448">
        <v>1966</v>
      </c>
      <c r="H15" s="448">
        <v>1969</v>
      </c>
      <c r="I15" s="448">
        <v>1975</v>
      </c>
      <c r="J15" s="448">
        <v>1975</v>
      </c>
      <c r="K15" s="448">
        <v>1974</v>
      </c>
      <c r="L15" s="448">
        <v>1974</v>
      </c>
      <c r="M15" s="475">
        <v>17</v>
      </c>
      <c r="N15" s="730"/>
      <c r="O15" s="924"/>
      <c r="P15" s="730"/>
    </row>
    <row r="16" spans="1:16" x14ac:dyDescent="0.2">
      <c r="A16" s="383">
        <v>21</v>
      </c>
      <c r="B16" s="61" t="s">
        <v>43</v>
      </c>
      <c r="C16" s="319">
        <v>846</v>
      </c>
      <c r="D16" s="315">
        <v>889</v>
      </c>
      <c r="E16" s="448">
        <v>942</v>
      </c>
      <c r="F16" s="448">
        <v>940</v>
      </c>
      <c r="G16" s="448">
        <v>951</v>
      </c>
      <c r="H16" s="448">
        <v>984</v>
      </c>
      <c r="I16" s="448">
        <v>981</v>
      </c>
      <c r="J16" s="448">
        <v>1002</v>
      </c>
      <c r="K16" s="448">
        <v>1003</v>
      </c>
      <c r="L16" s="448">
        <v>1016</v>
      </c>
      <c r="M16" s="475">
        <v>21</v>
      </c>
      <c r="N16" s="730"/>
      <c r="O16" s="924"/>
      <c r="P16" s="730"/>
    </row>
    <row r="17" spans="1:16" x14ac:dyDescent="0.2">
      <c r="A17" s="383">
        <v>22</v>
      </c>
      <c r="B17" s="61" t="s">
        <v>44</v>
      </c>
      <c r="C17" s="319">
        <v>757</v>
      </c>
      <c r="D17" s="315">
        <v>769</v>
      </c>
      <c r="E17" s="448">
        <v>769</v>
      </c>
      <c r="F17" s="448">
        <v>769</v>
      </c>
      <c r="G17" s="448">
        <v>779</v>
      </c>
      <c r="H17" s="448">
        <v>865</v>
      </c>
      <c r="I17" s="448">
        <v>873</v>
      </c>
      <c r="J17" s="448">
        <v>875</v>
      </c>
      <c r="K17" s="448">
        <v>875</v>
      </c>
      <c r="L17" s="448">
        <v>875</v>
      </c>
      <c r="M17" s="475">
        <v>22</v>
      </c>
      <c r="N17" s="730"/>
      <c r="O17" s="924"/>
      <c r="P17" s="730"/>
    </row>
    <row r="18" spans="1:16" x14ac:dyDescent="0.2">
      <c r="A18" s="383">
        <v>23</v>
      </c>
      <c r="B18" s="61" t="s">
        <v>45</v>
      </c>
      <c r="C18" s="319">
        <v>1529</v>
      </c>
      <c r="D18" s="315">
        <v>1529</v>
      </c>
      <c r="E18" s="448">
        <v>1530</v>
      </c>
      <c r="F18" s="448">
        <v>1558</v>
      </c>
      <c r="G18" s="448">
        <v>1558</v>
      </c>
      <c r="H18" s="448">
        <v>1558</v>
      </c>
      <c r="I18" s="448">
        <v>1558</v>
      </c>
      <c r="J18" s="448">
        <v>1558</v>
      </c>
      <c r="K18" s="448">
        <v>1628</v>
      </c>
      <c r="L18" s="448">
        <v>1628</v>
      </c>
      <c r="M18" s="475">
        <v>23</v>
      </c>
      <c r="N18" s="730"/>
      <c r="O18" s="924"/>
      <c r="P18" s="730"/>
    </row>
    <row r="19" spans="1:16" x14ac:dyDescent="0.2">
      <c r="A19" s="383">
        <v>24</v>
      </c>
      <c r="B19" s="61" t="s">
        <v>46</v>
      </c>
      <c r="C19" s="319">
        <v>3060</v>
      </c>
      <c r="D19" s="315">
        <v>3064</v>
      </c>
      <c r="E19" s="448">
        <v>3105</v>
      </c>
      <c r="F19" s="448">
        <v>3108</v>
      </c>
      <c r="G19" s="448">
        <v>3109</v>
      </c>
      <c r="H19" s="448">
        <v>3110</v>
      </c>
      <c r="I19" s="448">
        <v>3116</v>
      </c>
      <c r="J19" s="448">
        <v>3117</v>
      </c>
      <c r="K19" s="448">
        <v>3118</v>
      </c>
      <c r="L19" s="448">
        <v>3130</v>
      </c>
      <c r="M19" s="475">
        <v>24</v>
      </c>
      <c r="N19" s="730"/>
      <c r="O19" s="924"/>
      <c r="P19" s="730"/>
    </row>
    <row r="20" spans="1:16" x14ac:dyDescent="0.2">
      <c r="A20" s="383">
        <v>25</v>
      </c>
      <c r="B20" s="61" t="s">
        <v>180</v>
      </c>
      <c r="C20" s="319">
        <v>929</v>
      </c>
      <c r="D20" s="315">
        <v>930</v>
      </c>
      <c r="E20" s="448">
        <v>932</v>
      </c>
      <c r="F20" s="448">
        <v>930</v>
      </c>
      <c r="G20" s="448">
        <v>930</v>
      </c>
      <c r="H20" s="448">
        <v>931</v>
      </c>
      <c r="I20" s="448">
        <v>930</v>
      </c>
      <c r="J20" s="448">
        <v>930</v>
      </c>
      <c r="K20" s="448">
        <v>930</v>
      </c>
      <c r="L20" s="448">
        <v>930</v>
      </c>
      <c r="M20" s="475">
        <v>25</v>
      </c>
      <c r="N20" s="730"/>
      <c r="O20" s="924"/>
      <c r="P20" s="730"/>
    </row>
    <row r="21" spans="1:16" x14ac:dyDescent="0.2">
      <c r="A21" s="383">
        <v>26</v>
      </c>
      <c r="B21" s="61" t="s">
        <v>318</v>
      </c>
      <c r="C21" s="320">
        <v>1165</v>
      </c>
      <c r="D21" s="316">
        <v>1165</v>
      </c>
      <c r="E21" s="450">
        <v>1165</v>
      </c>
      <c r="F21" s="450">
        <v>1165</v>
      </c>
      <c r="G21" s="450">
        <v>1166</v>
      </c>
      <c r="H21" s="450">
        <v>1168</v>
      </c>
      <c r="I21" s="448">
        <v>1169</v>
      </c>
      <c r="J21" s="448">
        <v>1217</v>
      </c>
      <c r="K21" s="448">
        <v>1217</v>
      </c>
      <c r="L21" s="448">
        <v>1295</v>
      </c>
      <c r="M21" s="475">
        <v>26</v>
      </c>
      <c r="N21" s="730"/>
      <c r="O21" s="924"/>
      <c r="P21" s="730"/>
    </row>
    <row r="22" spans="1:16" x14ac:dyDescent="0.2">
      <c r="A22" s="383">
        <v>31</v>
      </c>
      <c r="B22" s="61" t="s">
        <v>47</v>
      </c>
      <c r="C22" s="319">
        <v>1675</v>
      </c>
      <c r="D22" s="315">
        <v>1810</v>
      </c>
      <c r="E22" s="448">
        <v>1856</v>
      </c>
      <c r="F22" s="448">
        <v>1865</v>
      </c>
      <c r="G22" s="448">
        <v>1865</v>
      </c>
      <c r="H22" s="448">
        <v>2025</v>
      </c>
      <c r="I22" s="448">
        <v>2026</v>
      </c>
      <c r="J22" s="448">
        <v>2084</v>
      </c>
      <c r="K22" s="448">
        <v>2098</v>
      </c>
      <c r="L22" s="448">
        <v>2113</v>
      </c>
      <c r="M22" s="475">
        <v>31</v>
      </c>
      <c r="N22" s="730"/>
      <c r="O22" s="924"/>
      <c r="P22" s="730"/>
    </row>
    <row r="23" spans="1:16" x14ac:dyDescent="0.2">
      <c r="A23" s="383">
        <v>32</v>
      </c>
      <c r="B23" s="61" t="s">
        <v>48</v>
      </c>
      <c r="C23" s="319">
        <v>2722</v>
      </c>
      <c r="D23" s="315">
        <v>2832</v>
      </c>
      <c r="E23" s="448">
        <v>2953</v>
      </c>
      <c r="F23" s="448">
        <v>3053</v>
      </c>
      <c r="G23" s="448">
        <v>3075</v>
      </c>
      <c r="H23" s="448">
        <v>3109</v>
      </c>
      <c r="I23" s="448">
        <v>3418</v>
      </c>
      <c r="J23" s="448">
        <v>3459</v>
      </c>
      <c r="K23" s="448">
        <v>3473</v>
      </c>
      <c r="L23" s="448">
        <v>3568</v>
      </c>
      <c r="M23" s="475">
        <v>32</v>
      </c>
      <c r="N23" s="730"/>
      <c r="O23" s="924"/>
      <c r="P23" s="730"/>
    </row>
    <row r="24" spans="1:16" x14ac:dyDescent="0.2">
      <c r="A24" s="383">
        <v>33</v>
      </c>
      <c r="B24" s="61" t="s">
        <v>181</v>
      </c>
      <c r="C24" s="319">
        <v>25</v>
      </c>
      <c r="D24" s="315">
        <v>25</v>
      </c>
      <c r="E24" s="448">
        <v>25</v>
      </c>
      <c r="F24" s="448">
        <v>25</v>
      </c>
      <c r="G24" s="448">
        <v>25</v>
      </c>
      <c r="H24" s="448">
        <v>25</v>
      </c>
      <c r="I24" s="448">
        <v>25</v>
      </c>
      <c r="J24" s="448">
        <v>25</v>
      </c>
      <c r="K24" s="448">
        <v>25</v>
      </c>
      <c r="L24" s="448">
        <v>25</v>
      </c>
      <c r="M24" s="475">
        <v>33</v>
      </c>
      <c r="N24" s="730"/>
      <c r="O24" s="924"/>
      <c r="P24" s="730"/>
    </row>
    <row r="25" spans="1:16" x14ac:dyDescent="0.2">
      <c r="A25" s="383">
        <v>34</v>
      </c>
      <c r="B25" s="61" t="s">
        <v>49</v>
      </c>
      <c r="C25" s="319">
        <v>2128</v>
      </c>
      <c r="D25" s="315">
        <v>2185</v>
      </c>
      <c r="E25" s="448">
        <v>2197</v>
      </c>
      <c r="F25" s="448">
        <v>2212</v>
      </c>
      <c r="G25" s="448">
        <v>2221</v>
      </c>
      <c r="H25" s="448">
        <v>2252</v>
      </c>
      <c r="I25" s="448">
        <v>2296</v>
      </c>
      <c r="J25" s="448">
        <v>2375</v>
      </c>
      <c r="K25" s="448">
        <v>2378</v>
      </c>
      <c r="L25" s="448">
        <v>2387</v>
      </c>
      <c r="M25" s="475">
        <v>34</v>
      </c>
      <c r="N25" s="730"/>
      <c r="O25" s="924"/>
      <c r="P25" s="730"/>
    </row>
    <row r="26" spans="1:16" x14ac:dyDescent="0.2">
      <c r="A26" s="383">
        <v>35</v>
      </c>
      <c r="B26" s="61" t="s">
        <v>91</v>
      </c>
      <c r="C26" s="319">
        <v>1313</v>
      </c>
      <c r="D26" s="315">
        <v>1320</v>
      </c>
      <c r="E26" s="448">
        <v>1326</v>
      </c>
      <c r="F26" s="448">
        <v>1337</v>
      </c>
      <c r="G26" s="448">
        <v>1335</v>
      </c>
      <c r="H26" s="448">
        <v>1610</v>
      </c>
      <c r="I26" s="448">
        <v>1559</v>
      </c>
      <c r="J26" s="448">
        <v>1559</v>
      </c>
      <c r="K26" s="448">
        <v>1659</v>
      </c>
      <c r="L26" s="448">
        <v>1691</v>
      </c>
      <c r="M26" s="475">
        <v>35</v>
      </c>
      <c r="N26" s="730"/>
      <c r="O26" s="924"/>
      <c r="P26" s="730"/>
    </row>
    <row r="27" spans="1:16" x14ac:dyDescent="0.2">
      <c r="A27" s="383">
        <v>36</v>
      </c>
      <c r="B27" s="61" t="s">
        <v>50</v>
      </c>
      <c r="C27" s="319">
        <v>1646</v>
      </c>
      <c r="D27" s="315">
        <v>1767</v>
      </c>
      <c r="E27" s="448">
        <v>1771</v>
      </c>
      <c r="F27" s="448">
        <v>1788</v>
      </c>
      <c r="G27" s="448">
        <v>1845</v>
      </c>
      <c r="H27" s="448">
        <v>1869</v>
      </c>
      <c r="I27" s="448">
        <v>1850</v>
      </c>
      <c r="J27" s="448">
        <v>1863</v>
      </c>
      <c r="K27" s="448">
        <v>1864</v>
      </c>
      <c r="L27" s="448">
        <v>1879</v>
      </c>
      <c r="M27" s="475">
        <v>36</v>
      </c>
      <c r="N27" s="730"/>
      <c r="O27" s="924"/>
      <c r="P27" s="730"/>
    </row>
    <row r="28" spans="1:16" x14ac:dyDescent="0.2">
      <c r="A28" s="383">
        <v>41</v>
      </c>
      <c r="B28" s="61" t="s">
        <v>51</v>
      </c>
      <c r="C28" s="319">
        <v>1426</v>
      </c>
      <c r="D28" s="315">
        <v>1454</v>
      </c>
      <c r="E28" s="448">
        <v>1462</v>
      </c>
      <c r="F28" s="448">
        <v>1462</v>
      </c>
      <c r="G28" s="448">
        <v>1482</v>
      </c>
      <c r="H28" s="448">
        <v>1489</v>
      </c>
      <c r="I28" s="448">
        <v>1507</v>
      </c>
      <c r="J28" s="448">
        <v>1585</v>
      </c>
      <c r="K28" s="448">
        <v>1657</v>
      </c>
      <c r="L28" s="448">
        <v>1688</v>
      </c>
      <c r="M28" s="475">
        <v>41</v>
      </c>
      <c r="N28" s="730"/>
      <c r="O28" s="924"/>
      <c r="P28" s="730"/>
    </row>
    <row r="29" spans="1:16" x14ac:dyDescent="0.2">
      <c r="A29" s="383">
        <v>42</v>
      </c>
      <c r="B29" s="61" t="s">
        <v>52</v>
      </c>
      <c r="C29" s="319">
        <v>1514</v>
      </c>
      <c r="D29" s="315">
        <v>1512</v>
      </c>
      <c r="E29" s="448">
        <v>1520</v>
      </c>
      <c r="F29" s="448">
        <v>1620</v>
      </c>
      <c r="G29" s="448">
        <v>1634</v>
      </c>
      <c r="H29" s="448">
        <v>1757</v>
      </c>
      <c r="I29" s="448">
        <v>1771</v>
      </c>
      <c r="J29" s="448">
        <v>1778</v>
      </c>
      <c r="K29" s="448">
        <v>1783</v>
      </c>
      <c r="L29" s="448">
        <v>1788</v>
      </c>
      <c r="M29" s="475">
        <v>42</v>
      </c>
      <c r="N29" s="730"/>
      <c r="O29" s="924"/>
      <c r="P29" s="730"/>
    </row>
    <row r="30" spans="1:16" x14ac:dyDescent="0.2">
      <c r="A30" s="383">
        <v>43</v>
      </c>
      <c r="B30" s="61" t="s">
        <v>53</v>
      </c>
      <c r="C30" s="319">
        <v>2773</v>
      </c>
      <c r="D30" s="315">
        <v>2879</v>
      </c>
      <c r="E30" s="448">
        <v>2939</v>
      </c>
      <c r="F30" s="448">
        <v>2966</v>
      </c>
      <c r="G30" s="448">
        <v>3002</v>
      </c>
      <c r="H30" s="448">
        <v>3049</v>
      </c>
      <c r="I30" s="448">
        <v>3069</v>
      </c>
      <c r="J30" s="448">
        <v>3124</v>
      </c>
      <c r="K30" s="448">
        <v>3144</v>
      </c>
      <c r="L30" s="448">
        <v>3182</v>
      </c>
      <c r="M30" s="475">
        <v>43</v>
      </c>
      <c r="N30" s="730"/>
      <c r="O30" s="924"/>
      <c r="P30" s="730"/>
    </row>
    <row r="31" spans="1:16" x14ac:dyDescent="0.2">
      <c r="A31" s="383">
        <v>44</v>
      </c>
      <c r="B31" s="61" t="s">
        <v>54</v>
      </c>
      <c r="C31" s="319">
        <v>1042</v>
      </c>
      <c r="D31" s="315">
        <v>1170</v>
      </c>
      <c r="E31" s="448">
        <v>1368</v>
      </c>
      <c r="F31" s="448">
        <v>1621</v>
      </c>
      <c r="G31" s="448">
        <v>1692</v>
      </c>
      <c r="H31" s="448">
        <v>1696</v>
      </c>
      <c r="I31" s="448">
        <v>1698</v>
      </c>
      <c r="J31" s="448">
        <v>1739</v>
      </c>
      <c r="K31" s="448">
        <v>1789</v>
      </c>
      <c r="L31" s="448">
        <v>1794</v>
      </c>
      <c r="M31" s="475">
        <v>44</v>
      </c>
      <c r="N31" s="730"/>
      <c r="O31" s="924"/>
      <c r="P31" s="730"/>
    </row>
    <row r="32" spans="1:16" x14ac:dyDescent="0.2">
      <c r="A32" s="383">
        <v>45</v>
      </c>
      <c r="B32" s="61" t="s">
        <v>55</v>
      </c>
      <c r="C32" s="319">
        <v>66</v>
      </c>
      <c r="D32" s="315">
        <v>68</v>
      </c>
      <c r="E32" s="448">
        <v>84</v>
      </c>
      <c r="F32" s="448">
        <v>86</v>
      </c>
      <c r="G32" s="448">
        <v>87</v>
      </c>
      <c r="H32" s="448">
        <v>87</v>
      </c>
      <c r="I32" s="448">
        <v>87</v>
      </c>
      <c r="J32" s="448">
        <v>87</v>
      </c>
      <c r="K32" s="448">
        <v>117</v>
      </c>
      <c r="L32" s="448">
        <v>117</v>
      </c>
      <c r="M32" s="475">
        <v>45</v>
      </c>
      <c r="N32" s="730"/>
      <c r="O32" s="924"/>
      <c r="P32" s="730"/>
    </row>
    <row r="33" spans="1:16" x14ac:dyDescent="0.2">
      <c r="A33" s="383">
        <v>46</v>
      </c>
      <c r="B33" s="61" t="s">
        <v>56</v>
      </c>
      <c r="C33" s="319">
        <v>243</v>
      </c>
      <c r="D33" s="315">
        <v>258</v>
      </c>
      <c r="E33" s="448">
        <v>351</v>
      </c>
      <c r="F33" s="448">
        <v>355</v>
      </c>
      <c r="G33" s="448">
        <v>355</v>
      </c>
      <c r="H33" s="448">
        <v>366</v>
      </c>
      <c r="I33" s="448">
        <v>370</v>
      </c>
      <c r="J33" s="448">
        <v>372</v>
      </c>
      <c r="K33" s="448">
        <v>373</v>
      </c>
      <c r="L33" s="448">
        <v>374</v>
      </c>
      <c r="M33" s="475">
        <v>46</v>
      </c>
      <c r="N33" s="730"/>
      <c r="O33" s="924"/>
      <c r="P33" s="730"/>
    </row>
    <row r="34" spans="1:16" x14ac:dyDescent="0.2">
      <c r="A34" s="383">
        <v>47</v>
      </c>
      <c r="B34" s="61" t="s">
        <v>57</v>
      </c>
      <c r="C34" s="319">
        <v>260</v>
      </c>
      <c r="D34" s="315">
        <v>302</v>
      </c>
      <c r="E34" s="448">
        <v>331</v>
      </c>
      <c r="F34" s="448">
        <v>343</v>
      </c>
      <c r="G34" s="448">
        <v>356</v>
      </c>
      <c r="H34" s="448">
        <v>362</v>
      </c>
      <c r="I34" s="448">
        <v>371</v>
      </c>
      <c r="J34" s="448">
        <v>383</v>
      </c>
      <c r="K34" s="448">
        <v>394</v>
      </c>
      <c r="L34" s="448">
        <v>398</v>
      </c>
      <c r="M34" s="475">
        <v>47</v>
      </c>
      <c r="N34" s="730"/>
      <c r="O34" s="924"/>
      <c r="P34" s="730"/>
    </row>
    <row r="35" spans="1:16" x14ac:dyDescent="0.2">
      <c r="A35" s="383">
        <v>48</v>
      </c>
      <c r="B35" s="61" t="s">
        <v>58</v>
      </c>
      <c r="C35" s="319">
        <v>3</v>
      </c>
      <c r="D35" s="315">
        <v>3</v>
      </c>
      <c r="E35" s="448">
        <v>3</v>
      </c>
      <c r="F35" s="448">
        <v>4</v>
      </c>
      <c r="G35" s="448">
        <v>4</v>
      </c>
      <c r="H35" s="448">
        <v>5</v>
      </c>
      <c r="I35" s="448">
        <v>5</v>
      </c>
      <c r="J35" s="448">
        <v>5</v>
      </c>
      <c r="K35" s="448">
        <v>5</v>
      </c>
      <c r="L35" s="448">
        <v>5</v>
      </c>
      <c r="M35" s="475">
        <v>48</v>
      </c>
      <c r="N35" s="730"/>
      <c r="O35" s="924"/>
      <c r="P35" s="730"/>
    </row>
    <row r="36" spans="1:16" x14ac:dyDescent="0.2">
      <c r="A36" s="383">
        <v>51</v>
      </c>
      <c r="B36" s="61" t="s">
        <v>59</v>
      </c>
      <c r="C36" s="319">
        <v>1023</v>
      </c>
      <c r="D36" s="315">
        <v>1058</v>
      </c>
      <c r="E36" s="448">
        <v>1060</v>
      </c>
      <c r="F36" s="448">
        <v>1069</v>
      </c>
      <c r="G36" s="448">
        <v>1076</v>
      </c>
      <c r="H36" s="448">
        <v>1079</v>
      </c>
      <c r="I36" s="448">
        <v>1089</v>
      </c>
      <c r="J36" s="448">
        <v>1103</v>
      </c>
      <c r="K36" s="448">
        <v>1115</v>
      </c>
      <c r="L36" s="448">
        <v>1121</v>
      </c>
      <c r="M36" s="475">
        <v>51</v>
      </c>
      <c r="N36" s="730"/>
      <c r="O36" s="924"/>
      <c r="P36" s="730"/>
    </row>
    <row r="37" spans="1:16" x14ac:dyDescent="0.2">
      <c r="A37" s="383">
        <v>52</v>
      </c>
      <c r="B37" s="61" t="s">
        <v>132</v>
      </c>
      <c r="C37" s="319">
        <v>1608</v>
      </c>
      <c r="D37" s="315">
        <v>1670</v>
      </c>
      <c r="E37" s="448">
        <v>1670</v>
      </c>
      <c r="F37" s="448">
        <v>1671</v>
      </c>
      <c r="G37" s="448">
        <v>1674</v>
      </c>
      <c r="H37" s="448">
        <v>1695</v>
      </c>
      <c r="I37" s="448">
        <v>1697</v>
      </c>
      <c r="J37" s="448">
        <v>1717</v>
      </c>
      <c r="K37" s="448">
        <v>1736</v>
      </c>
      <c r="L37" s="448">
        <v>1752</v>
      </c>
      <c r="M37" s="475">
        <v>52</v>
      </c>
      <c r="N37" s="730"/>
      <c r="O37" s="924"/>
      <c r="P37" s="730"/>
    </row>
    <row r="38" spans="1:16" x14ac:dyDescent="0.2">
      <c r="A38" s="383">
        <v>53</v>
      </c>
      <c r="B38" s="61" t="s">
        <v>60</v>
      </c>
      <c r="C38" s="319">
        <v>695</v>
      </c>
      <c r="D38" s="315">
        <v>734</v>
      </c>
      <c r="E38" s="448">
        <v>737</v>
      </c>
      <c r="F38" s="448">
        <v>738</v>
      </c>
      <c r="G38" s="448">
        <v>746</v>
      </c>
      <c r="H38" s="448">
        <v>772</v>
      </c>
      <c r="I38" s="448">
        <v>787</v>
      </c>
      <c r="J38" s="448">
        <v>801</v>
      </c>
      <c r="K38" s="448">
        <v>807</v>
      </c>
      <c r="L38" s="448">
        <v>817</v>
      </c>
      <c r="M38" s="475">
        <v>53</v>
      </c>
      <c r="N38" s="730"/>
      <c r="O38" s="924"/>
      <c r="P38" s="730"/>
    </row>
    <row r="39" spans="1:16" x14ac:dyDescent="0.2">
      <c r="A39" s="383">
        <v>54</v>
      </c>
      <c r="B39" s="61" t="s">
        <v>135</v>
      </c>
      <c r="C39" s="319">
        <v>226</v>
      </c>
      <c r="D39" s="315">
        <v>226</v>
      </c>
      <c r="E39" s="448">
        <v>227</v>
      </c>
      <c r="F39" s="448">
        <v>229</v>
      </c>
      <c r="G39" s="448">
        <v>230</v>
      </c>
      <c r="H39" s="448">
        <v>236</v>
      </c>
      <c r="I39" s="448">
        <v>236</v>
      </c>
      <c r="J39" s="448">
        <v>237</v>
      </c>
      <c r="K39" s="448">
        <v>247</v>
      </c>
      <c r="L39" s="448">
        <v>249</v>
      </c>
      <c r="M39" s="475">
        <v>54</v>
      </c>
      <c r="N39" s="730"/>
      <c r="O39" s="924"/>
      <c r="P39" s="730"/>
    </row>
    <row r="40" spans="1:16" x14ac:dyDescent="0.2">
      <c r="A40" s="383">
        <v>55</v>
      </c>
      <c r="B40" s="61" t="s">
        <v>166</v>
      </c>
      <c r="C40" s="319">
        <v>1217</v>
      </c>
      <c r="D40" s="315">
        <v>1313</v>
      </c>
      <c r="E40" s="448">
        <v>1332</v>
      </c>
      <c r="F40" s="448">
        <v>1394</v>
      </c>
      <c r="G40" s="448">
        <v>1417</v>
      </c>
      <c r="H40" s="448">
        <v>1457</v>
      </c>
      <c r="I40" s="448">
        <v>1504</v>
      </c>
      <c r="J40" s="448">
        <v>1539</v>
      </c>
      <c r="K40" s="448">
        <v>1568</v>
      </c>
      <c r="L40" s="448">
        <v>1615</v>
      </c>
      <c r="M40" s="475">
        <v>55</v>
      </c>
      <c r="N40" s="730"/>
      <c r="O40" s="924"/>
      <c r="P40" s="730"/>
    </row>
    <row r="41" spans="1:16" x14ac:dyDescent="0.2">
      <c r="A41" s="383">
        <v>61</v>
      </c>
      <c r="B41" s="61" t="s">
        <v>64</v>
      </c>
      <c r="C41" s="319">
        <v>962</v>
      </c>
      <c r="D41" s="315">
        <v>1001</v>
      </c>
      <c r="E41" s="448">
        <v>1010</v>
      </c>
      <c r="F41" s="448">
        <v>1016</v>
      </c>
      <c r="G41" s="448">
        <v>1019</v>
      </c>
      <c r="H41" s="448">
        <v>1065</v>
      </c>
      <c r="I41" s="448">
        <v>1101</v>
      </c>
      <c r="J41" s="448">
        <v>1119</v>
      </c>
      <c r="K41" s="448">
        <v>1139</v>
      </c>
      <c r="L41" s="448">
        <v>1161</v>
      </c>
      <c r="M41" s="475">
        <v>61</v>
      </c>
      <c r="N41" s="730"/>
      <c r="O41" s="924"/>
      <c r="P41" s="730"/>
    </row>
    <row r="42" spans="1:16" x14ac:dyDescent="0.2">
      <c r="A42" s="383">
        <v>62</v>
      </c>
      <c r="B42" s="61" t="s">
        <v>65</v>
      </c>
      <c r="C42" s="319">
        <v>307</v>
      </c>
      <c r="D42" s="315">
        <v>316</v>
      </c>
      <c r="E42" s="448">
        <v>340</v>
      </c>
      <c r="F42" s="448">
        <v>351</v>
      </c>
      <c r="G42" s="448">
        <v>364</v>
      </c>
      <c r="H42" s="448">
        <v>374</v>
      </c>
      <c r="I42" s="448">
        <v>377</v>
      </c>
      <c r="J42" s="448">
        <v>382</v>
      </c>
      <c r="K42" s="448">
        <v>381</v>
      </c>
      <c r="L42" s="448">
        <v>384</v>
      </c>
      <c r="M42" s="475">
        <v>62</v>
      </c>
      <c r="N42" s="730"/>
      <c r="O42" s="924"/>
      <c r="P42" s="730"/>
    </row>
    <row r="43" spans="1:16" x14ac:dyDescent="0.2">
      <c r="A43" s="383">
        <v>63</v>
      </c>
      <c r="B43" s="61" t="s">
        <v>66</v>
      </c>
      <c r="C43" s="319">
        <v>185</v>
      </c>
      <c r="D43" s="315">
        <v>189</v>
      </c>
      <c r="E43" s="448">
        <v>189</v>
      </c>
      <c r="F43" s="448">
        <v>189</v>
      </c>
      <c r="G43" s="448">
        <v>194</v>
      </c>
      <c r="H43" s="448">
        <v>210</v>
      </c>
      <c r="I43" s="448">
        <v>223</v>
      </c>
      <c r="J43" s="448">
        <v>236</v>
      </c>
      <c r="K43" s="448">
        <v>238</v>
      </c>
      <c r="L43" s="448">
        <v>244</v>
      </c>
      <c r="M43" s="475">
        <v>63</v>
      </c>
      <c r="N43" s="730"/>
      <c r="O43" s="924"/>
      <c r="P43" s="730"/>
    </row>
    <row r="44" spans="1:16" x14ac:dyDescent="0.2">
      <c r="A44" s="383">
        <v>64</v>
      </c>
      <c r="B44" s="61" t="s">
        <v>67</v>
      </c>
      <c r="C44" s="319">
        <v>92</v>
      </c>
      <c r="D44" s="315">
        <v>100</v>
      </c>
      <c r="E44" s="448">
        <v>100</v>
      </c>
      <c r="F44" s="448">
        <v>102</v>
      </c>
      <c r="G44" s="448">
        <v>102</v>
      </c>
      <c r="H44" s="448">
        <v>107</v>
      </c>
      <c r="I44" s="448">
        <v>107</v>
      </c>
      <c r="J44" s="448">
        <v>109</v>
      </c>
      <c r="K44" s="448">
        <v>110</v>
      </c>
      <c r="L44" s="448">
        <v>111</v>
      </c>
      <c r="M44" s="475">
        <v>64</v>
      </c>
      <c r="N44" s="730"/>
      <c r="O44" s="924"/>
      <c r="P44" s="730"/>
    </row>
    <row r="45" spans="1:16" x14ac:dyDescent="0.2">
      <c r="A45" s="383">
        <v>65</v>
      </c>
      <c r="B45" s="61" t="s">
        <v>68</v>
      </c>
      <c r="C45" s="319">
        <v>191</v>
      </c>
      <c r="D45" s="315">
        <v>211</v>
      </c>
      <c r="E45" s="448">
        <v>219</v>
      </c>
      <c r="F45" s="448">
        <v>224</v>
      </c>
      <c r="G45" s="448">
        <v>228</v>
      </c>
      <c r="H45" s="448">
        <v>231</v>
      </c>
      <c r="I45" s="448">
        <v>231</v>
      </c>
      <c r="J45" s="448">
        <v>233</v>
      </c>
      <c r="K45" s="448">
        <v>233</v>
      </c>
      <c r="L45" s="448">
        <v>233</v>
      </c>
      <c r="M45" s="475">
        <v>65</v>
      </c>
      <c r="N45" s="730"/>
      <c r="O45" s="924"/>
      <c r="P45" s="730"/>
    </row>
    <row r="46" spans="1:16" x14ac:dyDescent="0.2">
      <c r="A46" s="383">
        <v>66</v>
      </c>
      <c r="B46" s="61" t="s">
        <v>69</v>
      </c>
      <c r="C46" s="319">
        <v>885</v>
      </c>
      <c r="D46" s="315">
        <v>944</v>
      </c>
      <c r="E46" s="448">
        <v>978</v>
      </c>
      <c r="F46" s="448">
        <v>990</v>
      </c>
      <c r="G46" s="448">
        <v>1000</v>
      </c>
      <c r="H46" s="448">
        <v>1021</v>
      </c>
      <c r="I46" s="448">
        <v>1049</v>
      </c>
      <c r="J46" s="448">
        <v>1053</v>
      </c>
      <c r="K46" s="448">
        <v>1058</v>
      </c>
      <c r="L46" s="448">
        <v>1088</v>
      </c>
      <c r="M46" s="475">
        <v>66</v>
      </c>
      <c r="N46" s="730"/>
      <c r="O46" s="924"/>
      <c r="P46" s="730"/>
    </row>
    <row r="47" spans="1:16" x14ac:dyDescent="0.2">
      <c r="A47" s="383">
        <v>71</v>
      </c>
      <c r="B47" s="61" t="s">
        <v>70</v>
      </c>
      <c r="C47" s="319">
        <v>679</v>
      </c>
      <c r="D47" s="315">
        <v>718</v>
      </c>
      <c r="E47" s="448">
        <v>725</v>
      </c>
      <c r="F47" s="448">
        <v>737</v>
      </c>
      <c r="G47" s="448">
        <v>737</v>
      </c>
      <c r="H47" s="448">
        <v>739</v>
      </c>
      <c r="I47" s="448">
        <v>742</v>
      </c>
      <c r="J47" s="448">
        <v>773</v>
      </c>
      <c r="K47" s="448">
        <v>775</v>
      </c>
      <c r="L47" s="448">
        <v>781</v>
      </c>
      <c r="M47" s="475">
        <v>71</v>
      </c>
      <c r="N47" s="730"/>
      <c r="O47" s="924"/>
      <c r="P47" s="730"/>
    </row>
    <row r="48" spans="1:16" x14ac:dyDescent="0.2">
      <c r="A48" s="383">
        <v>72</v>
      </c>
      <c r="B48" s="61" t="s">
        <v>71</v>
      </c>
      <c r="C48" s="319">
        <v>1167</v>
      </c>
      <c r="D48" s="315">
        <v>1217</v>
      </c>
      <c r="E48" s="448">
        <v>1228</v>
      </c>
      <c r="F48" s="448">
        <v>1244</v>
      </c>
      <c r="G48" s="448">
        <v>1248</v>
      </c>
      <c r="H48" s="448">
        <v>1269</v>
      </c>
      <c r="I48" s="448">
        <v>1281</v>
      </c>
      <c r="J48" s="448">
        <v>1295</v>
      </c>
      <c r="K48" s="448">
        <v>1310</v>
      </c>
      <c r="L48" s="448">
        <v>1324</v>
      </c>
      <c r="M48" s="475">
        <v>72</v>
      </c>
      <c r="N48" s="730"/>
      <c r="O48" s="924"/>
      <c r="P48" s="730"/>
    </row>
    <row r="49" spans="1:16" x14ac:dyDescent="0.2">
      <c r="A49" s="383">
        <v>81</v>
      </c>
      <c r="B49" s="61" t="s">
        <v>5</v>
      </c>
      <c r="C49" s="319">
        <v>560</v>
      </c>
      <c r="D49" s="315">
        <v>586</v>
      </c>
      <c r="E49" s="448">
        <v>588</v>
      </c>
      <c r="F49" s="448">
        <v>599</v>
      </c>
      <c r="G49" s="448">
        <v>600</v>
      </c>
      <c r="H49" s="448">
        <v>615</v>
      </c>
      <c r="I49" s="448">
        <v>636</v>
      </c>
      <c r="J49" s="448">
        <v>671</v>
      </c>
      <c r="K49" s="448">
        <v>749</v>
      </c>
      <c r="L49" s="448">
        <v>784</v>
      </c>
      <c r="M49" s="475">
        <v>81</v>
      </c>
      <c r="N49" s="730"/>
      <c r="O49" s="924"/>
      <c r="P49" s="730"/>
    </row>
    <row r="50" spans="1:16" x14ac:dyDescent="0.2">
      <c r="A50" s="383">
        <v>82</v>
      </c>
      <c r="B50" s="61" t="s">
        <v>72</v>
      </c>
      <c r="C50" s="319">
        <v>1030</v>
      </c>
      <c r="D50" s="315">
        <v>1065</v>
      </c>
      <c r="E50" s="448">
        <v>1068</v>
      </c>
      <c r="F50" s="448">
        <v>1074</v>
      </c>
      <c r="G50" s="448">
        <v>1098</v>
      </c>
      <c r="H50" s="448">
        <v>1103</v>
      </c>
      <c r="I50" s="448">
        <v>1144</v>
      </c>
      <c r="J50" s="448">
        <v>1167</v>
      </c>
      <c r="K50" s="448">
        <v>1195</v>
      </c>
      <c r="L50" s="448">
        <v>1199</v>
      </c>
      <c r="M50" s="475">
        <v>82</v>
      </c>
      <c r="N50" s="730"/>
      <c r="O50" s="924"/>
      <c r="P50" s="730"/>
    </row>
    <row r="51" spans="1:16" x14ac:dyDescent="0.2">
      <c r="A51" s="383">
        <v>83</v>
      </c>
      <c r="B51" s="61" t="s">
        <v>73</v>
      </c>
      <c r="C51" s="319">
        <v>732</v>
      </c>
      <c r="D51" s="315">
        <v>739</v>
      </c>
      <c r="E51" s="448">
        <v>739</v>
      </c>
      <c r="F51" s="448">
        <v>740</v>
      </c>
      <c r="G51" s="448">
        <v>740</v>
      </c>
      <c r="H51" s="448">
        <v>743</v>
      </c>
      <c r="I51" s="448">
        <v>743</v>
      </c>
      <c r="J51" s="448">
        <v>743</v>
      </c>
      <c r="K51" s="448">
        <v>748</v>
      </c>
      <c r="L51" s="448">
        <v>748</v>
      </c>
      <c r="M51" s="475">
        <v>83</v>
      </c>
      <c r="N51" s="730"/>
      <c r="O51" s="924"/>
      <c r="P51" s="730"/>
    </row>
    <row r="52" spans="1:16" x14ac:dyDescent="0.2">
      <c r="A52" s="383">
        <v>91</v>
      </c>
      <c r="B52" s="61" t="s">
        <v>74</v>
      </c>
      <c r="C52" s="319">
        <v>630</v>
      </c>
      <c r="D52" s="315">
        <v>644</v>
      </c>
      <c r="E52" s="448">
        <v>650</v>
      </c>
      <c r="F52" s="448">
        <v>661</v>
      </c>
      <c r="G52" s="448">
        <v>667</v>
      </c>
      <c r="H52" s="448">
        <v>683</v>
      </c>
      <c r="I52" s="448">
        <v>689</v>
      </c>
      <c r="J52" s="448">
        <v>697</v>
      </c>
      <c r="K52" s="448">
        <v>695</v>
      </c>
      <c r="L52" s="448">
        <v>715</v>
      </c>
      <c r="M52" s="475">
        <v>91</v>
      </c>
      <c r="N52" s="730"/>
      <c r="O52" s="924"/>
      <c r="P52" s="730"/>
    </row>
    <row r="53" spans="1:16" x14ac:dyDescent="0.2">
      <c r="A53" s="383">
        <v>92</v>
      </c>
      <c r="B53" s="61" t="s">
        <v>75</v>
      </c>
      <c r="C53" s="319">
        <v>10</v>
      </c>
      <c r="D53" s="315">
        <v>10</v>
      </c>
      <c r="E53" s="448">
        <v>10</v>
      </c>
      <c r="F53" s="448">
        <v>66</v>
      </c>
      <c r="G53" s="448">
        <v>66</v>
      </c>
      <c r="H53" s="448">
        <v>67</v>
      </c>
      <c r="I53" s="448">
        <v>67</v>
      </c>
      <c r="J53" s="448">
        <v>67</v>
      </c>
      <c r="K53" s="448">
        <v>68</v>
      </c>
      <c r="L53" s="448">
        <v>69</v>
      </c>
      <c r="M53" s="475">
        <v>92</v>
      </c>
      <c r="N53" s="730"/>
      <c r="O53" s="924"/>
      <c r="P53" s="730"/>
    </row>
    <row r="54" spans="1:16" x14ac:dyDescent="0.2">
      <c r="A54" s="383">
        <v>93</v>
      </c>
      <c r="B54" s="61" t="s">
        <v>76</v>
      </c>
      <c r="C54" s="319">
        <v>630</v>
      </c>
      <c r="D54" s="315">
        <v>647</v>
      </c>
      <c r="E54" s="448">
        <v>658</v>
      </c>
      <c r="F54" s="448">
        <v>663</v>
      </c>
      <c r="G54" s="448">
        <v>663</v>
      </c>
      <c r="H54" s="448">
        <v>666</v>
      </c>
      <c r="I54" s="448">
        <v>674</v>
      </c>
      <c r="J54" s="448">
        <v>684</v>
      </c>
      <c r="K54" s="448">
        <v>704</v>
      </c>
      <c r="L54" s="448">
        <v>730</v>
      </c>
      <c r="M54" s="475">
        <v>93</v>
      </c>
      <c r="N54" s="730"/>
      <c r="O54" s="924"/>
      <c r="P54" s="730"/>
    </row>
    <row r="55" spans="1:16" x14ac:dyDescent="0.2">
      <c r="A55" s="383">
        <v>94</v>
      </c>
      <c r="B55" s="61" t="s">
        <v>77</v>
      </c>
      <c r="C55" s="319">
        <v>936</v>
      </c>
      <c r="D55" s="315">
        <v>962</v>
      </c>
      <c r="E55" s="448">
        <v>964</v>
      </c>
      <c r="F55" s="448">
        <v>991</v>
      </c>
      <c r="G55" s="448">
        <v>998</v>
      </c>
      <c r="H55" s="448">
        <v>1010</v>
      </c>
      <c r="I55" s="448">
        <v>1017</v>
      </c>
      <c r="J55" s="448">
        <v>1021</v>
      </c>
      <c r="K55" s="448">
        <v>1026</v>
      </c>
      <c r="L55" s="448">
        <v>1040</v>
      </c>
      <c r="M55" s="475">
        <v>94</v>
      </c>
      <c r="N55" s="730"/>
      <c r="O55" s="924"/>
      <c r="P55" s="730"/>
    </row>
    <row r="56" spans="1:16" x14ac:dyDescent="0.2">
      <c r="A56" s="383">
        <v>101</v>
      </c>
      <c r="B56" s="61" t="s">
        <v>78</v>
      </c>
      <c r="C56" s="319">
        <v>1168</v>
      </c>
      <c r="D56" s="315">
        <v>1252</v>
      </c>
      <c r="E56" s="448">
        <v>1256</v>
      </c>
      <c r="F56" s="448">
        <v>1320</v>
      </c>
      <c r="G56" s="448">
        <v>1360</v>
      </c>
      <c r="H56" s="448">
        <v>1371</v>
      </c>
      <c r="I56" s="448">
        <v>1390</v>
      </c>
      <c r="J56" s="448">
        <v>1409</v>
      </c>
      <c r="K56" s="448">
        <v>1444</v>
      </c>
      <c r="L56" s="448">
        <v>1449</v>
      </c>
      <c r="M56" s="475">
        <v>101</v>
      </c>
      <c r="N56" s="730"/>
      <c r="O56" s="924"/>
      <c r="P56" s="730"/>
    </row>
    <row r="57" spans="1:16" x14ac:dyDescent="0.2">
      <c r="A57" s="383">
        <v>102</v>
      </c>
      <c r="B57" s="61" t="s">
        <v>79</v>
      </c>
      <c r="C57" s="319">
        <v>29</v>
      </c>
      <c r="D57" s="315">
        <v>29</v>
      </c>
      <c r="E57" s="448">
        <v>29</v>
      </c>
      <c r="F57" s="448">
        <v>31</v>
      </c>
      <c r="G57" s="448">
        <v>33</v>
      </c>
      <c r="H57" s="448">
        <v>37</v>
      </c>
      <c r="I57" s="448">
        <v>38</v>
      </c>
      <c r="J57" s="448">
        <v>38</v>
      </c>
      <c r="K57" s="448">
        <v>38</v>
      </c>
      <c r="L57" s="448">
        <v>39</v>
      </c>
      <c r="M57" s="475">
        <v>102</v>
      </c>
      <c r="N57" s="730"/>
      <c r="O57" s="924"/>
      <c r="P57" s="730"/>
    </row>
    <row r="58" spans="1:16" x14ac:dyDescent="0.2">
      <c r="A58" s="383">
        <v>103</v>
      </c>
      <c r="B58" s="61" t="s">
        <v>80</v>
      </c>
      <c r="C58" s="319">
        <v>188</v>
      </c>
      <c r="D58" s="315">
        <v>194</v>
      </c>
      <c r="E58" s="448">
        <v>197</v>
      </c>
      <c r="F58" s="448">
        <v>201</v>
      </c>
      <c r="G58" s="448">
        <v>223</v>
      </c>
      <c r="H58" s="448">
        <v>276</v>
      </c>
      <c r="I58" s="448">
        <v>309</v>
      </c>
      <c r="J58" s="448">
        <v>319</v>
      </c>
      <c r="K58" s="448">
        <v>319</v>
      </c>
      <c r="L58" s="448">
        <v>327</v>
      </c>
      <c r="M58" s="475">
        <v>103</v>
      </c>
      <c r="N58" s="730"/>
      <c r="O58" s="924"/>
      <c r="P58" s="730"/>
    </row>
    <row r="59" spans="1:16" x14ac:dyDescent="0.2">
      <c r="A59" s="383">
        <v>105</v>
      </c>
      <c r="B59" s="61" t="s">
        <v>81</v>
      </c>
      <c r="C59" s="319">
        <v>201</v>
      </c>
      <c r="D59" s="315">
        <v>209</v>
      </c>
      <c r="E59" s="448">
        <v>211</v>
      </c>
      <c r="F59" s="448">
        <v>220</v>
      </c>
      <c r="G59" s="448">
        <v>229</v>
      </c>
      <c r="H59" s="448">
        <v>230</v>
      </c>
      <c r="I59" s="448">
        <v>231</v>
      </c>
      <c r="J59" s="448">
        <v>233</v>
      </c>
      <c r="K59" s="448">
        <v>234</v>
      </c>
      <c r="L59" s="448">
        <v>234</v>
      </c>
      <c r="M59" s="475">
        <v>105</v>
      </c>
      <c r="N59" s="730"/>
      <c r="O59" s="924"/>
      <c r="P59" s="730"/>
    </row>
    <row r="60" spans="1:16" x14ac:dyDescent="0.2">
      <c r="A60" s="383">
        <v>106</v>
      </c>
      <c r="B60" s="61" t="s">
        <v>82</v>
      </c>
      <c r="C60" s="319">
        <v>416</v>
      </c>
      <c r="D60" s="315">
        <v>445</v>
      </c>
      <c r="E60" s="448">
        <v>451</v>
      </c>
      <c r="F60" s="448">
        <v>452</v>
      </c>
      <c r="G60" s="448">
        <v>456</v>
      </c>
      <c r="H60" s="448">
        <v>467</v>
      </c>
      <c r="I60" s="448">
        <v>475</v>
      </c>
      <c r="J60" s="448">
        <v>478</v>
      </c>
      <c r="K60" s="448">
        <v>475</v>
      </c>
      <c r="L60" s="448">
        <v>477</v>
      </c>
      <c r="M60" s="475">
        <v>106</v>
      </c>
      <c r="N60" s="730"/>
      <c r="O60" s="924"/>
      <c r="P60" s="730"/>
    </row>
    <row r="61" spans="1:16" x14ac:dyDescent="0.2">
      <c r="A61" s="383">
        <v>107</v>
      </c>
      <c r="B61" s="61" t="s">
        <v>83</v>
      </c>
      <c r="C61" s="319">
        <v>886</v>
      </c>
      <c r="D61" s="315">
        <v>913</v>
      </c>
      <c r="E61" s="448">
        <v>916</v>
      </c>
      <c r="F61" s="448">
        <v>939</v>
      </c>
      <c r="G61" s="448">
        <v>966</v>
      </c>
      <c r="H61" s="448">
        <v>1018</v>
      </c>
      <c r="I61" s="448">
        <v>1024</v>
      </c>
      <c r="J61" s="448">
        <v>1034</v>
      </c>
      <c r="K61" s="448">
        <v>1040</v>
      </c>
      <c r="L61" s="448">
        <v>1046</v>
      </c>
      <c r="M61" s="475">
        <v>107</v>
      </c>
      <c r="N61" s="730"/>
      <c r="O61" s="924"/>
      <c r="P61" s="730"/>
    </row>
    <row r="62" spans="1:16" x14ac:dyDescent="0.2">
      <c r="A62" s="383">
        <v>108</v>
      </c>
      <c r="B62" s="61" t="s">
        <v>84</v>
      </c>
      <c r="C62" s="319">
        <v>457</v>
      </c>
      <c r="D62" s="315">
        <v>460</v>
      </c>
      <c r="E62" s="448">
        <v>467</v>
      </c>
      <c r="F62" s="448">
        <v>467</v>
      </c>
      <c r="G62" s="448">
        <v>467</v>
      </c>
      <c r="H62" s="448">
        <v>475</v>
      </c>
      <c r="I62" s="448">
        <v>478</v>
      </c>
      <c r="J62" s="448">
        <v>493</v>
      </c>
      <c r="K62" s="448">
        <v>500</v>
      </c>
      <c r="L62" s="448">
        <v>503</v>
      </c>
      <c r="M62" s="475">
        <v>108</v>
      </c>
      <c r="N62" s="730"/>
      <c r="O62" s="924"/>
      <c r="P62" s="730"/>
    </row>
    <row r="63" spans="1:16" x14ac:dyDescent="0.2">
      <c r="A63" s="383">
        <v>109</v>
      </c>
      <c r="B63" s="61" t="s">
        <v>145</v>
      </c>
      <c r="C63" s="319">
        <v>144</v>
      </c>
      <c r="D63" s="315">
        <v>168</v>
      </c>
      <c r="E63" s="448">
        <v>168</v>
      </c>
      <c r="F63" s="448">
        <v>169</v>
      </c>
      <c r="G63" s="448">
        <v>179</v>
      </c>
      <c r="H63" s="448">
        <v>179</v>
      </c>
      <c r="I63" s="448">
        <v>181</v>
      </c>
      <c r="J63" s="448">
        <v>196</v>
      </c>
      <c r="K63" s="448">
        <v>196</v>
      </c>
      <c r="L63" s="448">
        <v>196</v>
      </c>
      <c r="M63" s="475">
        <v>109</v>
      </c>
      <c r="N63" s="730"/>
      <c r="O63" s="924"/>
      <c r="P63" s="730"/>
    </row>
    <row r="64" spans="1:16" x14ac:dyDescent="0.2">
      <c r="A64" s="383">
        <v>111</v>
      </c>
      <c r="B64" s="61" t="s">
        <v>85</v>
      </c>
      <c r="C64" s="320">
        <v>2163</v>
      </c>
      <c r="D64" s="316">
        <v>2410</v>
      </c>
      <c r="E64" s="450">
        <v>2590</v>
      </c>
      <c r="F64" s="450">
        <v>2600</v>
      </c>
      <c r="G64" s="450">
        <v>2602</v>
      </c>
      <c r="H64" s="450">
        <v>2626</v>
      </c>
      <c r="I64" s="448">
        <v>2626</v>
      </c>
      <c r="J64" s="448">
        <v>2624</v>
      </c>
      <c r="K64" s="448">
        <v>2627</v>
      </c>
      <c r="L64" s="448">
        <v>2627</v>
      </c>
      <c r="M64" s="475">
        <v>111</v>
      </c>
      <c r="N64" s="730"/>
      <c r="O64" s="924"/>
      <c r="P64" s="730"/>
    </row>
    <row r="65" spans="1:16" x14ac:dyDescent="0.2">
      <c r="A65" s="383">
        <v>112</v>
      </c>
      <c r="B65" s="61" t="s">
        <v>86</v>
      </c>
      <c r="C65" s="320">
        <v>2414</v>
      </c>
      <c r="D65" s="316">
        <v>2504</v>
      </c>
      <c r="E65" s="450">
        <v>2539</v>
      </c>
      <c r="F65" s="450">
        <v>2601</v>
      </c>
      <c r="G65" s="450">
        <v>2699</v>
      </c>
      <c r="H65" s="450">
        <v>2818</v>
      </c>
      <c r="I65" s="448">
        <v>2850</v>
      </c>
      <c r="J65" s="448">
        <v>2994</v>
      </c>
      <c r="K65" s="448">
        <v>3053</v>
      </c>
      <c r="L65" s="448">
        <v>3071</v>
      </c>
      <c r="M65" s="475">
        <v>112</v>
      </c>
      <c r="N65" s="730"/>
      <c r="O65" s="924"/>
      <c r="P65" s="730"/>
    </row>
    <row r="66" spans="1:16" x14ac:dyDescent="0.2">
      <c r="A66" s="383">
        <v>113</v>
      </c>
      <c r="B66" s="61" t="s">
        <v>87</v>
      </c>
      <c r="C66" s="320">
        <v>80</v>
      </c>
      <c r="D66" s="316">
        <v>177</v>
      </c>
      <c r="E66" s="450">
        <v>190</v>
      </c>
      <c r="F66" s="450">
        <v>191</v>
      </c>
      <c r="G66" s="450">
        <v>218</v>
      </c>
      <c r="H66" s="450">
        <v>218</v>
      </c>
      <c r="I66" s="448">
        <v>218</v>
      </c>
      <c r="J66" s="448">
        <v>218</v>
      </c>
      <c r="K66" s="448">
        <v>218</v>
      </c>
      <c r="L66" s="448">
        <v>218</v>
      </c>
      <c r="M66" s="475">
        <v>113</v>
      </c>
      <c r="N66" s="730"/>
      <c r="O66" s="924"/>
      <c r="P66" s="730"/>
    </row>
    <row r="67" spans="1:16" x14ac:dyDescent="0.2">
      <c r="A67" s="383">
        <v>121</v>
      </c>
      <c r="B67" s="61" t="s">
        <v>61</v>
      </c>
      <c r="C67" s="319">
        <v>3328</v>
      </c>
      <c r="D67" s="315">
        <v>3372</v>
      </c>
      <c r="E67" s="448">
        <v>3393</v>
      </c>
      <c r="F67" s="448">
        <v>3421</v>
      </c>
      <c r="G67" s="448">
        <v>3442</v>
      </c>
      <c r="H67" s="448">
        <v>3475</v>
      </c>
      <c r="I67" s="448">
        <v>3471</v>
      </c>
      <c r="J67" s="448">
        <v>3495</v>
      </c>
      <c r="K67" s="448">
        <v>3498</v>
      </c>
      <c r="L67" s="448">
        <v>3509</v>
      </c>
      <c r="M67" s="475">
        <v>121</v>
      </c>
      <c r="N67" s="730"/>
      <c r="O67" s="924"/>
      <c r="P67" s="730"/>
    </row>
    <row r="68" spans="1:16" x14ac:dyDescent="0.2">
      <c r="A68" s="383">
        <v>122</v>
      </c>
      <c r="B68" s="61" t="s">
        <v>62</v>
      </c>
      <c r="C68" s="319">
        <v>2488</v>
      </c>
      <c r="D68" s="315">
        <v>2565</v>
      </c>
      <c r="E68" s="448">
        <v>2584</v>
      </c>
      <c r="F68" s="448">
        <v>2680</v>
      </c>
      <c r="G68" s="448">
        <v>2713</v>
      </c>
      <c r="H68" s="448">
        <v>2743</v>
      </c>
      <c r="I68" s="448">
        <v>2767</v>
      </c>
      <c r="J68" s="448">
        <v>2789</v>
      </c>
      <c r="K68" s="448">
        <v>2792</v>
      </c>
      <c r="L68" s="448">
        <v>2825</v>
      </c>
      <c r="M68" s="475">
        <v>122</v>
      </c>
      <c r="N68" s="730"/>
      <c r="O68" s="924"/>
      <c r="P68" s="730"/>
    </row>
    <row r="69" spans="1:16" x14ac:dyDescent="0.2">
      <c r="A69" s="383">
        <v>123</v>
      </c>
      <c r="B69" s="61" t="s">
        <v>63</v>
      </c>
      <c r="C69" s="319">
        <v>1018</v>
      </c>
      <c r="D69" s="315">
        <v>1060</v>
      </c>
      <c r="E69" s="448">
        <v>1074</v>
      </c>
      <c r="F69" s="448">
        <v>1104</v>
      </c>
      <c r="G69" s="448">
        <v>1111</v>
      </c>
      <c r="H69" s="448">
        <v>1130</v>
      </c>
      <c r="I69" s="448">
        <v>1165</v>
      </c>
      <c r="J69" s="315">
        <v>1195</v>
      </c>
      <c r="K69" s="315">
        <v>1208</v>
      </c>
      <c r="L69" s="315">
        <v>1234</v>
      </c>
      <c r="M69" s="475">
        <v>123</v>
      </c>
      <c r="N69" s="730"/>
      <c r="O69" s="924"/>
      <c r="P69" s="730"/>
    </row>
    <row r="70" spans="1:16" ht="10.9" customHeight="1" x14ac:dyDescent="0.2">
      <c r="A70" s="383"/>
      <c r="B70" s="61"/>
      <c r="C70" s="61"/>
      <c r="D70" s="315"/>
      <c r="E70" s="448"/>
      <c r="F70" s="448"/>
      <c r="G70" s="448"/>
      <c r="H70" s="448"/>
      <c r="I70" s="448"/>
      <c r="J70" s="448"/>
      <c r="K70" s="448"/>
      <c r="L70" s="448"/>
      <c r="M70" s="383"/>
      <c r="N70" s="730"/>
      <c r="O70" s="924"/>
      <c r="P70" s="730"/>
    </row>
    <row r="71" spans="1:16" ht="15.6" customHeight="1" x14ac:dyDescent="0.2">
      <c r="A71" s="471">
        <v>1</v>
      </c>
      <c r="B71" s="455" t="s">
        <v>2</v>
      </c>
      <c r="C71" s="319">
        <v>8187</v>
      </c>
      <c r="D71" s="315">
        <v>8307</v>
      </c>
      <c r="E71" s="315">
        <v>8367</v>
      </c>
      <c r="F71" s="315">
        <v>8679</v>
      </c>
      <c r="G71" s="315">
        <v>8967</v>
      </c>
      <c r="H71" s="315">
        <v>9081</v>
      </c>
      <c r="I71" s="315">
        <v>9094</v>
      </c>
      <c r="J71" s="92">
        <v>9209</v>
      </c>
      <c r="K71" s="92">
        <v>9248</v>
      </c>
      <c r="L71" s="92">
        <v>9448</v>
      </c>
      <c r="M71" s="476">
        <v>1</v>
      </c>
      <c r="N71" s="731"/>
      <c r="O71" s="924"/>
      <c r="P71" s="731"/>
    </row>
    <row r="72" spans="1:16" ht="15.6" customHeight="1" x14ac:dyDescent="0.2">
      <c r="A72" s="471">
        <v>2</v>
      </c>
      <c r="B72" s="455" t="s">
        <v>6</v>
      </c>
      <c r="C72" s="319">
        <v>8286</v>
      </c>
      <c r="D72" s="315">
        <v>8346</v>
      </c>
      <c r="E72" s="315">
        <v>8443</v>
      </c>
      <c r="F72" s="315">
        <v>8470</v>
      </c>
      <c r="G72" s="315">
        <v>8493</v>
      </c>
      <c r="H72" s="315">
        <v>8616</v>
      </c>
      <c r="I72" s="315">
        <v>8627</v>
      </c>
      <c r="J72" s="315">
        <v>8701</v>
      </c>
      <c r="K72" s="315">
        <v>8771</v>
      </c>
      <c r="L72" s="315">
        <v>8874</v>
      </c>
      <c r="M72" s="476">
        <v>2</v>
      </c>
      <c r="N72" s="731"/>
      <c r="O72" s="924"/>
      <c r="P72" s="731"/>
    </row>
    <row r="73" spans="1:16" ht="15.6" customHeight="1" x14ac:dyDescent="0.2">
      <c r="A73" s="471">
        <v>3</v>
      </c>
      <c r="B73" s="455" t="s">
        <v>10</v>
      </c>
      <c r="C73" s="319">
        <v>9509</v>
      </c>
      <c r="D73" s="315">
        <v>9939</v>
      </c>
      <c r="E73" s="315">
        <v>10128</v>
      </c>
      <c r="F73" s="315">
        <v>10280</v>
      </c>
      <c r="G73" s="315">
        <v>10366</v>
      </c>
      <c r="H73" s="315">
        <v>10890</v>
      </c>
      <c r="I73" s="315">
        <v>11174</v>
      </c>
      <c r="J73" s="315">
        <v>11366</v>
      </c>
      <c r="K73" s="315">
        <v>11497</v>
      </c>
      <c r="L73" s="315">
        <v>11663</v>
      </c>
      <c r="M73" s="476">
        <v>3</v>
      </c>
      <c r="N73" s="731"/>
      <c r="O73" s="924"/>
      <c r="P73" s="731"/>
    </row>
    <row r="74" spans="1:16" ht="15.6" customHeight="1" x14ac:dyDescent="0.2">
      <c r="A74" s="471">
        <v>4</v>
      </c>
      <c r="B74" s="455" t="s">
        <v>3</v>
      </c>
      <c r="C74" s="319">
        <v>7327</v>
      </c>
      <c r="D74" s="315">
        <v>7646</v>
      </c>
      <c r="E74" s="315">
        <v>8058</v>
      </c>
      <c r="F74" s="315">
        <v>8457</v>
      </c>
      <c r="G74" s="315">
        <v>8612</v>
      </c>
      <c r="H74" s="315">
        <v>8811</v>
      </c>
      <c r="I74" s="315">
        <v>8878</v>
      </c>
      <c r="J74" s="315">
        <v>9072</v>
      </c>
      <c r="K74" s="315">
        <v>9262</v>
      </c>
      <c r="L74" s="315">
        <v>9346</v>
      </c>
      <c r="M74" s="476">
        <v>4</v>
      </c>
      <c r="N74" s="731"/>
      <c r="O74" s="924"/>
      <c r="P74" s="731"/>
    </row>
    <row r="75" spans="1:16" ht="15.6" customHeight="1" x14ac:dyDescent="0.2">
      <c r="A75" s="471">
        <v>5</v>
      </c>
      <c r="B75" s="455" t="s">
        <v>7</v>
      </c>
      <c r="C75" s="319">
        <v>4769</v>
      </c>
      <c r="D75" s="315">
        <v>5001</v>
      </c>
      <c r="E75" s="315">
        <v>5026</v>
      </c>
      <c r="F75" s="315">
        <v>5101</v>
      </c>
      <c r="G75" s="315">
        <v>5143</v>
      </c>
      <c r="H75" s="315">
        <v>5239</v>
      </c>
      <c r="I75" s="315">
        <v>5313</v>
      </c>
      <c r="J75" s="315">
        <v>5397</v>
      </c>
      <c r="K75" s="315">
        <v>5473</v>
      </c>
      <c r="L75" s="315">
        <v>5554</v>
      </c>
      <c r="M75" s="476">
        <v>5</v>
      </c>
      <c r="N75" s="731"/>
      <c r="O75" s="924"/>
      <c r="P75" s="731"/>
    </row>
    <row r="76" spans="1:16" ht="15.6" customHeight="1" x14ac:dyDescent="0.2">
      <c r="A76" s="471">
        <v>6</v>
      </c>
      <c r="B76" s="455" t="s">
        <v>11</v>
      </c>
      <c r="C76" s="319">
        <v>2622</v>
      </c>
      <c r="D76" s="315">
        <v>2761</v>
      </c>
      <c r="E76" s="315">
        <v>2836</v>
      </c>
      <c r="F76" s="315">
        <v>2872</v>
      </c>
      <c r="G76" s="315">
        <v>2907</v>
      </c>
      <c r="H76" s="315">
        <v>3008</v>
      </c>
      <c r="I76" s="315">
        <v>3088</v>
      </c>
      <c r="J76" s="315">
        <v>3132</v>
      </c>
      <c r="K76" s="315">
        <v>3159</v>
      </c>
      <c r="L76" s="315">
        <v>3221</v>
      </c>
      <c r="M76" s="476">
        <v>6</v>
      </c>
      <c r="N76" s="731"/>
      <c r="O76" s="924"/>
      <c r="P76" s="731"/>
    </row>
    <row r="77" spans="1:16" ht="15.6" customHeight="1" x14ac:dyDescent="0.2">
      <c r="A77" s="471">
        <v>7</v>
      </c>
      <c r="B77" s="455" t="s">
        <v>4</v>
      </c>
      <c r="C77" s="319">
        <v>1846</v>
      </c>
      <c r="D77" s="315">
        <v>1935</v>
      </c>
      <c r="E77" s="315">
        <v>1953</v>
      </c>
      <c r="F77" s="315">
        <v>1981</v>
      </c>
      <c r="G77" s="315">
        <v>1985</v>
      </c>
      <c r="H77" s="315">
        <v>2008</v>
      </c>
      <c r="I77" s="315">
        <v>2023</v>
      </c>
      <c r="J77" s="315">
        <v>2068</v>
      </c>
      <c r="K77" s="315">
        <v>2085</v>
      </c>
      <c r="L77" s="315">
        <v>2105</v>
      </c>
      <c r="M77" s="476">
        <v>7</v>
      </c>
      <c r="N77" s="731"/>
      <c r="O77" s="924"/>
      <c r="P77" s="731"/>
    </row>
    <row r="78" spans="1:16" ht="15.6" customHeight="1" x14ac:dyDescent="0.2">
      <c r="A78" s="471">
        <v>8</v>
      </c>
      <c r="B78" s="455" t="s">
        <v>5</v>
      </c>
      <c r="C78" s="319">
        <v>2322</v>
      </c>
      <c r="D78" s="315">
        <v>2390</v>
      </c>
      <c r="E78" s="315">
        <v>2395</v>
      </c>
      <c r="F78" s="315">
        <v>2413</v>
      </c>
      <c r="G78" s="315">
        <v>2438</v>
      </c>
      <c r="H78" s="315">
        <v>2461</v>
      </c>
      <c r="I78" s="315">
        <v>2523</v>
      </c>
      <c r="J78" s="315">
        <v>2581</v>
      </c>
      <c r="K78" s="315">
        <v>2692</v>
      </c>
      <c r="L78" s="315">
        <v>2731</v>
      </c>
      <c r="M78" s="476">
        <v>8</v>
      </c>
      <c r="N78" s="731"/>
      <c r="O78" s="924"/>
      <c r="P78" s="731"/>
    </row>
    <row r="79" spans="1:16" ht="15.6" customHeight="1" x14ac:dyDescent="0.2">
      <c r="A79" s="471">
        <v>9</v>
      </c>
      <c r="B79" s="455" t="s">
        <v>8</v>
      </c>
      <c r="C79" s="319">
        <v>2206</v>
      </c>
      <c r="D79" s="315">
        <v>2263</v>
      </c>
      <c r="E79" s="315">
        <v>2282</v>
      </c>
      <c r="F79" s="315">
        <v>2381</v>
      </c>
      <c r="G79" s="315">
        <v>2394</v>
      </c>
      <c r="H79" s="315">
        <v>2426</v>
      </c>
      <c r="I79" s="315">
        <v>2447</v>
      </c>
      <c r="J79" s="315">
        <v>2469</v>
      </c>
      <c r="K79" s="315">
        <v>2493</v>
      </c>
      <c r="L79" s="315">
        <v>2554</v>
      </c>
      <c r="M79" s="476">
        <v>9</v>
      </c>
      <c r="N79" s="731"/>
      <c r="O79" s="924"/>
      <c r="P79" s="731"/>
    </row>
    <row r="80" spans="1:16" ht="15.6" customHeight="1" x14ac:dyDescent="0.2">
      <c r="A80" s="471">
        <v>10</v>
      </c>
      <c r="B80" s="455" t="s">
        <v>9</v>
      </c>
      <c r="C80" s="319">
        <v>3489</v>
      </c>
      <c r="D80" s="315">
        <v>3670</v>
      </c>
      <c r="E80" s="315">
        <v>3695</v>
      </c>
      <c r="F80" s="315">
        <v>3799</v>
      </c>
      <c r="G80" s="315">
        <v>3913</v>
      </c>
      <c r="H80" s="315">
        <v>4053</v>
      </c>
      <c r="I80" s="315">
        <v>4126</v>
      </c>
      <c r="J80" s="315">
        <v>4200</v>
      </c>
      <c r="K80" s="315">
        <v>4246</v>
      </c>
      <c r="L80" s="315">
        <v>4271</v>
      </c>
      <c r="M80" s="476">
        <v>10</v>
      </c>
      <c r="N80" s="731"/>
      <c r="O80" s="924"/>
      <c r="P80" s="731"/>
    </row>
    <row r="81" spans="1:16" ht="15.6" customHeight="1" x14ac:dyDescent="0.2">
      <c r="A81" s="471">
        <v>11</v>
      </c>
      <c r="B81" s="455" t="s">
        <v>175</v>
      </c>
      <c r="C81" s="319">
        <v>4657</v>
      </c>
      <c r="D81" s="315">
        <v>5091</v>
      </c>
      <c r="E81" s="315">
        <v>5319</v>
      </c>
      <c r="F81" s="315">
        <v>5392</v>
      </c>
      <c r="G81" s="315">
        <v>5519</v>
      </c>
      <c r="H81" s="315">
        <v>5662</v>
      </c>
      <c r="I81" s="315">
        <v>5694</v>
      </c>
      <c r="J81" s="315">
        <v>5837</v>
      </c>
      <c r="K81" s="315">
        <v>5898</v>
      </c>
      <c r="L81" s="315">
        <v>5916</v>
      </c>
      <c r="M81" s="476">
        <v>11</v>
      </c>
      <c r="N81" s="731"/>
      <c r="O81" s="924"/>
      <c r="P81" s="731"/>
    </row>
    <row r="82" spans="1:16" ht="15.6" customHeight="1" x14ac:dyDescent="0.2">
      <c r="A82" s="471">
        <v>12</v>
      </c>
      <c r="B82" s="455" t="s">
        <v>165</v>
      </c>
      <c r="C82" s="319">
        <v>6834</v>
      </c>
      <c r="D82" s="315">
        <v>6997</v>
      </c>
      <c r="E82" s="315">
        <v>7051</v>
      </c>
      <c r="F82" s="315">
        <v>7205</v>
      </c>
      <c r="G82" s="315">
        <v>7266</v>
      </c>
      <c r="H82" s="315">
        <v>7348</v>
      </c>
      <c r="I82" s="315">
        <v>7403</v>
      </c>
      <c r="J82" s="315">
        <v>7476</v>
      </c>
      <c r="K82" s="315">
        <v>7498</v>
      </c>
      <c r="L82" s="315">
        <v>7568</v>
      </c>
      <c r="M82" s="476">
        <v>12</v>
      </c>
      <c r="N82" s="731"/>
      <c r="O82" s="924"/>
      <c r="P82" s="731"/>
    </row>
    <row r="83" spans="1:16" ht="15.6" customHeight="1" x14ac:dyDescent="0.2">
      <c r="A83" s="471"/>
      <c r="B83" s="455"/>
      <c r="C83" s="455"/>
      <c r="D83" s="490"/>
      <c r="E83" s="490"/>
      <c r="F83" s="490"/>
      <c r="G83" s="490"/>
      <c r="H83" s="490"/>
      <c r="I83" s="490"/>
      <c r="J83" s="490"/>
      <c r="K83" s="490"/>
      <c r="L83" s="490"/>
      <c r="M83" s="471"/>
      <c r="N83" s="731"/>
      <c r="O83" s="924"/>
      <c r="P83" s="731"/>
    </row>
    <row r="84" spans="1:16" ht="15.6" customHeight="1" x14ac:dyDescent="0.2">
      <c r="A84" s="471"/>
      <c r="B84" s="455" t="s">
        <v>20</v>
      </c>
      <c r="C84" s="490">
        <v>62054</v>
      </c>
      <c r="D84" s="490">
        <v>64346</v>
      </c>
      <c r="E84" s="490">
        <v>65553</v>
      </c>
      <c r="F84" s="490">
        <v>67030</v>
      </c>
      <c r="G84" s="490">
        <v>68003</v>
      </c>
      <c r="H84" s="490">
        <v>69603</v>
      </c>
      <c r="I84" s="490">
        <v>70390</v>
      </c>
      <c r="J84" s="490">
        <v>71508</v>
      </c>
      <c r="K84" s="490">
        <v>72322</v>
      </c>
      <c r="L84" s="490">
        <v>73251</v>
      </c>
      <c r="M84" s="745" t="s">
        <v>246</v>
      </c>
      <c r="N84" s="731"/>
      <c r="O84" s="924"/>
      <c r="P84" s="731"/>
    </row>
    <row r="85" spans="1:16" x14ac:dyDescent="0.2">
      <c r="A85" s="813"/>
      <c r="B85" s="814"/>
      <c r="C85" s="814"/>
      <c r="D85" s="97"/>
      <c r="E85" s="97"/>
      <c r="F85" s="97"/>
      <c r="G85" s="97"/>
      <c r="H85" s="97"/>
      <c r="I85" s="97"/>
      <c r="J85" s="97"/>
      <c r="K85" s="97"/>
      <c r="L85" s="97"/>
      <c r="M85" s="813"/>
      <c r="N85" s="815"/>
      <c r="O85" s="815"/>
      <c r="P85" s="815"/>
    </row>
    <row r="86" spans="1:16" x14ac:dyDescent="0.2">
      <c r="A86" s="519"/>
      <c r="B86" s="520"/>
      <c r="C86" s="520"/>
      <c r="D86" s="56"/>
      <c r="E86" s="56"/>
      <c r="F86" s="56"/>
      <c r="G86" s="56"/>
      <c r="H86" s="56"/>
      <c r="I86" s="56"/>
      <c r="J86" s="56"/>
      <c r="K86" s="56"/>
      <c r="L86" s="56"/>
      <c r="M86" s="92"/>
    </row>
    <row r="87" spans="1:16" x14ac:dyDescent="0.2">
      <c r="A87" s="491" t="s">
        <v>297</v>
      </c>
      <c r="B87" s="520"/>
      <c r="C87" s="520"/>
      <c r="D87" s="56"/>
      <c r="E87" s="56"/>
      <c r="F87" s="92"/>
      <c r="G87" s="92"/>
      <c r="H87" s="92"/>
      <c r="I87" s="92"/>
      <c r="J87" s="92"/>
      <c r="K87" s="92"/>
      <c r="L87" s="92"/>
      <c r="M87" s="66" t="s">
        <v>247</v>
      </c>
      <c r="N87" s="177"/>
      <c r="O87" s="177"/>
      <c r="P87" s="177"/>
    </row>
    <row r="88" spans="1:16" x14ac:dyDescent="0.2">
      <c r="A88" s="519"/>
      <c r="B88" s="520"/>
      <c r="C88" s="520"/>
      <c r="D88" s="56"/>
      <c r="E88" s="56"/>
      <c r="F88" s="56"/>
      <c r="G88" s="56"/>
      <c r="H88" s="56"/>
      <c r="I88" s="56"/>
      <c r="J88" s="56"/>
      <c r="K88" s="56"/>
      <c r="L88" s="56"/>
      <c r="M88" s="92"/>
    </row>
    <row r="89" spans="1:16" x14ac:dyDescent="0.2">
      <c r="A89" s="817"/>
      <c r="B89" s="818"/>
      <c r="C89" s="818"/>
      <c r="D89" s="92"/>
      <c r="E89" s="92"/>
      <c r="F89" s="92"/>
      <c r="G89" s="92"/>
      <c r="H89" s="92"/>
      <c r="I89" s="92"/>
      <c r="J89" s="92"/>
      <c r="K89" s="92"/>
      <c r="L89" s="92"/>
      <c r="M89" s="92"/>
      <c r="N89" s="816"/>
    </row>
    <row r="90" spans="1:16" x14ac:dyDescent="0.2">
      <c r="A90" s="817"/>
      <c r="B90" s="818"/>
      <c r="C90" s="818"/>
      <c r="D90" s="92"/>
      <c r="E90" s="92"/>
      <c r="F90" s="92"/>
      <c r="G90" s="92"/>
      <c r="H90" s="92"/>
      <c r="I90" s="92"/>
      <c r="J90" s="92"/>
      <c r="K90" s="92"/>
      <c r="L90" s="92"/>
      <c r="M90" s="92"/>
    </row>
    <row r="91" spans="1:16" x14ac:dyDescent="0.2">
      <c r="A91" s="817"/>
      <c r="B91" s="818"/>
      <c r="C91" s="818"/>
      <c r="D91" s="92"/>
      <c r="E91" s="92"/>
      <c r="F91" s="92"/>
      <c r="G91" s="92"/>
      <c r="H91" s="92"/>
      <c r="I91" s="92"/>
      <c r="J91" s="92"/>
      <c r="K91" s="92"/>
      <c r="L91" s="92"/>
      <c r="M91" s="92"/>
    </row>
    <row r="92" spans="1:16" x14ac:dyDescent="0.2">
      <c r="A92" s="817"/>
      <c r="B92" s="818"/>
      <c r="C92" s="818"/>
      <c r="D92" s="92"/>
      <c r="E92" s="92"/>
      <c r="F92" s="92"/>
      <c r="G92" s="92"/>
      <c r="H92" s="92"/>
      <c r="I92" s="92"/>
      <c r="J92" s="92"/>
      <c r="K92" s="92"/>
      <c r="L92" s="92"/>
      <c r="M92" s="92"/>
    </row>
    <row r="93" spans="1:16" x14ac:dyDescent="0.2">
      <c r="A93" s="817"/>
      <c r="B93" s="818"/>
      <c r="C93" s="818"/>
      <c r="D93" s="92"/>
      <c r="E93" s="92"/>
      <c r="F93" s="92"/>
      <c r="G93" s="92"/>
      <c r="H93" s="92"/>
      <c r="I93" s="92"/>
      <c r="J93" s="92"/>
      <c r="K93" s="92"/>
      <c r="L93" s="92"/>
      <c r="M93" s="92"/>
    </row>
    <row r="94" spans="1:16" x14ac:dyDescent="0.2">
      <c r="A94" s="817"/>
      <c r="B94" s="818"/>
      <c r="C94" s="818"/>
      <c r="D94" s="92"/>
      <c r="E94" s="92"/>
      <c r="F94" s="92"/>
      <c r="G94" s="92"/>
      <c r="H94" s="92"/>
      <c r="I94" s="92"/>
      <c r="J94" s="92"/>
      <c r="K94" s="92"/>
      <c r="L94" s="92"/>
      <c r="M94" s="92"/>
    </row>
    <row r="95" spans="1:16" x14ac:dyDescent="0.2">
      <c r="A95" s="817"/>
      <c r="B95" s="818"/>
      <c r="C95" s="818"/>
      <c r="D95" s="92"/>
      <c r="E95" s="92"/>
      <c r="F95" s="92"/>
      <c r="G95" s="92"/>
      <c r="H95" s="92"/>
      <c r="I95" s="92"/>
      <c r="J95" s="92"/>
      <c r="K95" s="92"/>
      <c r="L95" s="92"/>
      <c r="M95" s="92"/>
    </row>
    <row r="96" spans="1:16" x14ac:dyDescent="0.2">
      <c r="A96" s="817"/>
      <c r="B96" s="818"/>
      <c r="C96" s="818"/>
      <c r="D96" s="92"/>
      <c r="E96" s="92"/>
      <c r="F96" s="92"/>
      <c r="G96" s="92"/>
      <c r="H96" s="92"/>
      <c r="I96" s="92"/>
      <c r="J96" s="92"/>
      <c r="K96" s="92"/>
      <c r="L96" s="92"/>
      <c r="M96" s="92"/>
    </row>
    <row r="97" spans="1:16" x14ac:dyDescent="0.2">
      <c r="A97" s="817"/>
      <c r="B97" s="818"/>
      <c r="C97" s="818"/>
      <c r="D97" s="92"/>
      <c r="E97" s="92"/>
      <c r="F97" s="92"/>
      <c r="G97" s="92"/>
      <c r="H97" s="92"/>
      <c r="I97" s="92"/>
      <c r="J97" s="92"/>
      <c r="K97" s="92"/>
      <c r="L97" s="92"/>
      <c r="M97" s="92"/>
    </row>
    <row r="98" spans="1:16" x14ac:dyDescent="0.2">
      <c r="A98" s="817"/>
      <c r="B98" s="818"/>
      <c r="C98" s="818"/>
      <c r="D98" s="92"/>
      <c r="E98" s="92"/>
      <c r="F98" s="92"/>
      <c r="G98" s="92"/>
      <c r="H98" s="92"/>
      <c r="I98" s="92"/>
      <c r="J98" s="92"/>
      <c r="K98" s="92"/>
      <c r="L98" s="92"/>
      <c r="M98" s="92"/>
    </row>
    <row r="99" spans="1:16" x14ac:dyDescent="0.2">
      <c r="A99" s="817"/>
      <c r="B99" s="818"/>
      <c r="C99" s="818"/>
      <c r="D99" s="92"/>
      <c r="E99" s="92"/>
      <c r="F99" s="92"/>
      <c r="G99" s="92"/>
      <c r="H99" s="92"/>
      <c r="I99" s="92"/>
      <c r="J99" s="92"/>
      <c r="K99" s="92"/>
      <c r="L99" s="92"/>
      <c r="M99" s="92"/>
    </row>
    <row r="100" spans="1:16" x14ac:dyDescent="0.2">
      <c r="A100" s="817"/>
      <c r="B100" s="818"/>
      <c r="C100" s="818"/>
      <c r="D100" s="92"/>
      <c r="E100" s="92"/>
      <c r="F100" s="92"/>
      <c r="G100" s="92"/>
      <c r="H100" s="92"/>
      <c r="I100" s="92"/>
      <c r="J100" s="92"/>
      <c r="K100" s="92"/>
      <c r="L100" s="92"/>
      <c r="M100" s="92"/>
    </row>
    <row r="101" spans="1:16" x14ac:dyDescent="0.2">
      <c r="A101" s="817"/>
      <c r="B101" s="818"/>
      <c r="C101" s="818"/>
      <c r="D101" s="92"/>
      <c r="E101" s="92"/>
      <c r="F101" s="92"/>
      <c r="G101" s="92"/>
      <c r="H101" s="92"/>
      <c r="I101" s="92"/>
      <c r="J101" s="92"/>
      <c r="K101" s="92"/>
      <c r="L101" s="92"/>
      <c r="M101" s="92"/>
    </row>
    <row r="102" spans="1:16" x14ac:dyDescent="0.2">
      <c r="A102" s="817"/>
      <c r="B102" s="818"/>
      <c r="C102" s="818"/>
      <c r="D102" s="92"/>
      <c r="E102" s="92"/>
      <c r="F102" s="92"/>
      <c r="G102" s="92"/>
      <c r="H102" s="92"/>
      <c r="I102" s="92"/>
      <c r="J102" s="92"/>
      <c r="K102" s="92"/>
      <c r="L102" s="92"/>
      <c r="M102" s="92"/>
    </row>
    <row r="103" spans="1:16" x14ac:dyDescent="0.2">
      <c r="A103" s="817"/>
      <c r="B103" s="818"/>
      <c r="C103" s="818"/>
      <c r="D103" s="92"/>
      <c r="E103" s="92"/>
      <c r="F103" s="92"/>
      <c r="G103" s="92"/>
      <c r="H103" s="92"/>
      <c r="I103" s="92"/>
      <c r="J103" s="92"/>
      <c r="K103" s="92"/>
      <c r="L103" s="92"/>
      <c r="M103" s="92"/>
    </row>
    <row r="104" spans="1:16" x14ac:dyDescent="0.2">
      <c r="A104" s="817"/>
      <c r="B104" s="818"/>
      <c r="C104" s="818"/>
      <c r="D104" s="92"/>
      <c r="E104" s="92"/>
      <c r="F104" s="92"/>
      <c r="G104" s="92"/>
      <c r="H104" s="92"/>
      <c r="I104" s="92"/>
      <c r="J104" s="92"/>
      <c r="K104" s="92"/>
      <c r="L104" s="92"/>
      <c r="M104" s="92"/>
    </row>
    <row r="105" spans="1:16" x14ac:dyDescent="0.2">
      <c r="A105" s="817"/>
      <c r="B105" s="818"/>
      <c r="C105" s="818"/>
      <c r="D105" s="92"/>
      <c r="E105" s="92"/>
      <c r="F105" s="92"/>
      <c r="G105" s="92"/>
      <c r="H105" s="92"/>
      <c r="I105" s="92"/>
      <c r="J105" s="92"/>
      <c r="K105" s="92"/>
      <c r="L105" s="92"/>
      <c r="M105" s="92"/>
    </row>
    <row r="106" spans="1:16" x14ac:dyDescent="0.2">
      <c r="A106" s="817"/>
      <c r="B106" s="818"/>
      <c r="C106" s="818"/>
      <c r="D106" s="92"/>
      <c r="E106" s="92"/>
      <c r="F106" s="92"/>
      <c r="G106" s="92"/>
      <c r="H106" s="92"/>
      <c r="I106" s="92"/>
      <c r="J106" s="92"/>
      <c r="K106" s="92"/>
      <c r="L106" s="92"/>
      <c r="M106" s="66"/>
      <c r="N106" s="177"/>
      <c r="O106" s="177"/>
      <c r="P106" s="177"/>
    </row>
    <row r="107" spans="1:16" x14ac:dyDescent="0.2">
      <c r="A107" s="817"/>
      <c r="B107" s="818"/>
      <c r="C107" s="818"/>
      <c r="D107" s="92"/>
      <c r="E107" s="92"/>
      <c r="F107" s="92"/>
      <c r="G107" s="92"/>
      <c r="H107" s="92"/>
      <c r="I107" s="92"/>
      <c r="J107" s="92"/>
      <c r="K107" s="92"/>
      <c r="L107" s="92"/>
      <c r="M107" s="92"/>
      <c r="N107" s="177"/>
      <c r="O107" s="177"/>
      <c r="P107" s="177"/>
    </row>
    <row r="108" spans="1:16" x14ac:dyDescent="0.2">
      <c r="A108" s="817"/>
      <c r="B108" s="818"/>
      <c r="C108" s="818"/>
      <c r="D108" s="92"/>
      <c r="E108" s="92"/>
      <c r="F108" s="92"/>
      <c r="G108" s="92"/>
      <c r="H108" s="92"/>
      <c r="I108" s="92"/>
      <c r="J108" s="92"/>
      <c r="K108" s="92"/>
      <c r="L108" s="92"/>
      <c r="M108" s="92"/>
    </row>
    <row r="109" spans="1:16" x14ac:dyDescent="0.2">
      <c r="A109" s="819"/>
      <c r="B109" s="820"/>
      <c r="C109" s="820"/>
      <c r="D109" s="92"/>
      <c r="E109" s="92"/>
      <c r="F109" s="92"/>
      <c r="G109" s="92"/>
      <c r="H109" s="92"/>
      <c r="I109" s="92"/>
      <c r="J109" s="92"/>
      <c r="K109" s="92"/>
      <c r="L109" s="92"/>
      <c r="M109" s="92"/>
    </row>
    <row r="110" spans="1:16" x14ac:dyDescent="0.2">
      <c r="A110" s="819"/>
      <c r="B110" s="820"/>
      <c r="C110" s="820"/>
      <c r="D110" s="92"/>
      <c r="E110" s="92"/>
      <c r="F110" s="92"/>
      <c r="G110" s="92"/>
      <c r="H110" s="92"/>
      <c r="I110" s="92"/>
      <c r="J110" s="92"/>
      <c r="K110" s="92"/>
      <c r="L110" s="92"/>
      <c r="M110" s="92"/>
    </row>
    <row r="111" spans="1:16" x14ac:dyDescent="0.2">
      <c r="A111" s="819"/>
      <c r="B111" s="820"/>
      <c r="C111" s="820"/>
      <c r="D111" s="92"/>
      <c r="E111" s="92"/>
      <c r="F111" s="92"/>
      <c r="G111" s="92"/>
      <c r="H111" s="92"/>
      <c r="I111" s="92"/>
      <c r="J111" s="92"/>
      <c r="K111" s="92"/>
      <c r="L111" s="92"/>
      <c r="M111" s="92"/>
    </row>
    <row r="112" spans="1:16" x14ac:dyDescent="0.2">
      <c r="A112" s="819"/>
      <c r="B112" s="820"/>
      <c r="C112" s="820"/>
      <c r="D112" s="92"/>
      <c r="E112" s="92"/>
      <c r="F112" s="92"/>
      <c r="G112" s="92"/>
      <c r="H112" s="92"/>
      <c r="I112" s="92"/>
      <c r="J112" s="92"/>
      <c r="K112" s="92"/>
      <c r="L112" s="92"/>
      <c r="M112" s="92"/>
    </row>
    <row r="113" spans="1:13" x14ac:dyDescent="0.2">
      <c r="A113" s="819"/>
      <c r="B113" s="820"/>
      <c r="C113" s="820"/>
      <c r="D113" s="92"/>
      <c r="E113" s="92"/>
      <c r="F113" s="92"/>
      <c r="G113" s="92"/>
      <c r="H113" s="92"/>
      <c r="I113" s="92"/>
      <c r="J113" s="92"/>
      <c r="K113" s="92"/>
      <c r="L113" s="92"/>
      <c r="M113" s="92"/>
    </row>
    <row r="114" spans="1:13" x14ac:dyDescent="0.2">
      <c r="A114" s="819"/>
      <c r="B114" s="820"/>
      <c r="C114" s="820"/>
      <c r="D114" s="92"/>
      <c r="E114" s="92"/>
      <c r="F114" s="92"/>
      <c r="G114" s="92"/>
      <c r="H114" s="92"/>
      <c r="I114" s="92"/>
      <c r="J114" s="92"/>
      <c r="K114" s="92"/>
      <c r="L114" s="92"/>
      <c r="M114" s="92"/>
    </row>
    <row r="115" spans="1:13" x14ac:dyDescent="0.2">
      <c r="A115" s="819"/>
      <c r="B115" s="820"/>
      <c r="C115" s="820"/>
      <c r="D115" s="92"/>
      <c r="E115" s="92"/>
      <c r="F115" s="92"/>
      <c r="G115" s="92"/>
      <c r="H115" s="92"/>
      <c r="I115" s="92"/>
      <c r="J115" s="92"/>
      <c r="K115" s="92"/>
      <c r="L115" s="92"/>
      <c r="M115" s="92"/>
    </row>
    <row r="116" spans="1:13" x14ac:dyDescent="0.2">
      <c r="A116" s="819"/>
      <c r="B116" s="820"/>
      <c r="C116" s="820"/>
      <c r="D116" s="92"/>
      <c r="E116" s="92"/>
      <c r="F116" s="92"/>
      <c r="G116" s="92"/>
      <c r="H116" s="92"/>
      <c r="I116" s="92"/>
      <c r="J116" s="92"/>
      <c r="K116" s="92"/>
      <c r="L116" s="92"/>
      <c r="M116" s="92"/>
    </row>
    <row r="117" spans="1:13" x14ac:dyDescent="0.2">
      <c r="D117" s="92"/>
      <c r="E117" s="92"/>
      <c r="F117" s="92"/>
      <c r="G117" s="92"/>
      <c r="H117" s="92"/>
      <c r="I117" s="92"/>
      <c r="J117" s="92"/>
      <c r="K117" s="92"/>
      <c r="L117" s="92"/>
      <c r="M117" s="92"/>
    </row>
    <row r="118" spans="1:13" x14ac:dyDescent="0.2">
      <c r="D118" s="92"/>
      <c r="E118" s="92"/>
      <c r="F118" s="92"/>
      <c r="G118" s="92"/>
      <c r="H118" s="92"/>
      <c r="I118" s="92"/>
      <c r="J118" s="92"/>
      <c r="K118" s="92"/>
      <c r="L118" s="92"/>
      <c r="M118" s="66" t="s">
        <v>334</v>
      </c>
    </row>
  </sheetData>
  <phoneticPr fontId="17" type="noConversion"/>
  <hyperlinks>
    <hyperlink ref="M2" location="INHALT!A1" display="INHALT!A1" xr:uid="{DAD1298F-3968-44DF-B43D-167A777DC283}"/>
  </hyperlinks>
  <printOptions horizontalCentered="1"/>
  <pageMargins left="0.59055118110236227" right="0.39370078740157483" top="0.59055118110236227" bottom="0.59055118110236227" header="0.51181102362204722" footer="0.51181102362204722"/>
  <pageSetup paperSize="9" scale="77" firstPageNumber="70" pageOrder="overThenDown" orientation="portrait" useFirstPageNumber="1" r:id="rId1"/>
  <headerFooter alignWithMargins="0">
    <oddFooter>&amp;CSeite &amp;P</oddFooter>
  </headerFooter>
  <rowBreaks count="1" manualBreakCount="1">
    <brk id="63"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sheetPr>
  <dimension ref="A1:O272"/>
  <sheetViews>
    <sheetView zoomScaleNormal="100" workbookViewId="0">
      <pane xSplit="2" ySplit="5" topLeftCell="C70" activePane="bottomRight" state="frozen"/>
      <selection activeCell="A80" sqref="A80:XFD80"/>
      <selection pane="topRight" activeCell="A80" sqref="A80:XFD80"/>
      <selection pane="bottomLeft" activeCell="A80" sqref="A80:XFD80"/>
      <selection pane="bottomRight" activeCell="L32" sqref="L32"/>
    </sheetView>
  </sheetViews>
  <sheetFormatPr baseColWidth="10" defaultColWidth="11.28515625" defaultRowHeight="12.75" x14ac:dyDescent="0.2"/>
  <cols>
    <col min="1" max="1" width="5.42578125" style="7" customWidth="1"/>
    <col min="2" max="2" width="22" style="7" bestFit="1" customWidth="1"/>
    <col min="3" max="3" width="9.5703125" style="7" customWidth="1"/>
    <col min="4" max="4" width="7.7109375" style="7" bestFit="1" customWidth="1"/>
    <col min="5" max="5" width="8.5703125" style="7" customWidth="1"/>
    <col min="6" max="7" width="7.85546875" style="7" customWidth="1"/>
    <col min="8" max="8" width="9.28515625" style="41" customWidth="1"/>
    <col min="9" max="9" width="10.28515625" style="41" bestFit="1" customWidth="1"/>
    <col min="10" max="10" width="10.42578125" style="41" customWidth="1"/>
    <col min="11" max="11" width="11.28515625" style="7"/>
    <col min="16" max="16384" width="11.28515625" style="7"/>
  </cols>
  <sheetData>
    <row r="1" spans="1:13" ht="7.9" customHeight="1" x14ac:dyDescent="0.2">
      <c r="A1" s="1038">
        <v>2022</v>
      </c>
      <c r="B1" s="390"/>
      <c r="C1" s="390"/>
      <c r="D1" s="390"/>
      <c r="E1" s="390"/>
      <c r="F1" s="390"/>
      <c r="G1" s="390"/>
      <c r="H1" s="390"/>
      <c r="I1" s="390"/>
      <c r="J1" s="390"/>
    </row>
    <row r="2" spans="1:13" ht="15.75" x14ac:dyDescent="0.2">
      <c r="A2" s="437" t="s">
        <v>546</v>
      </c>
      <c r="B2" s="438"/>
      <c r="C2" s="438"/>
      <c r="D2" s="438"/>
      <c r="E2" s="438"/>
      <c r="F2" s="438"/>
      <c r="G2" s="438"/>
      <c r="H2" s="438"/>
      <c r="I2" s="438"/>
      <c r="J2" s="1045" t="s">
        <v>476</v>
      </c>
    </row>
    <row r="3" spans="1:13" ht="7.9" customHeight="1" x14ac:dyDescent="0.2">
      <c r="A3" s="390"/>
      <c r="B3" s="390"/>
      <c r="C3" s="390"/>
      <c r="D3" s="390"/>
      <c r="E3" s="390"/>
      <c r="F3" s="390"/>
      <c r="G3" s="390"/>
      <c r="H3" s="390"/>
      <c r="I3" s="390"/>
      <c r="J3" s="390"/>
    </row>
    <row r="4" spans="1:13" ht="75" x14ac:dyDescent="0.2">
      <c r="A4" s="485" t="s">
        <v>100</v>
      </c>
      <c r="B4" s="503" t="s">
        <v>101</v>
      </c>
      <c r="C4" s="502" t="s">
        <v>349</v>
      </c>
      <c r="D4" s="501" t="s">
        <v>320</v>
      </c>
      <c r="E4" s="501" t="s">
        <v>350</v>
      </c>
      <c r="F4" s="501" t="s">
        <v>32</v>
      </c>
      <c r="G4" s="501" t="s">
        <v>299</v>
      </c>
      <c r="H4" s="501" t="s">
        <v>319</v>
      </c>
      <c r="I4" s="501" t="s">
        <v>33</v>
      </c>
      <c r="J4" s="508" t="s">
        <v>321</v>
      </c>
    </row>
    <row r="5" spans="1:13" ht="11.45" customHeight="1" x14ac:dyDescent="0.2">
      <c r="A5" s="505"/>
      <c r="B5" s="504"/>
      <c r="C5" s="529" t="s">
        <v>223</v>
      </c>
      <c r="D5" s="530" t="s">
        <v>223</v>
      </c>
      <c r="E5" s="530" t="s">
        <v>223</v>
      </c>
      <c r="F5" s="530" t="s">
        <v>223</v>
      </c>
      <c r="G5" s="530" t="s">
        <v>347</v>
      </c>
      <c r="H5" s="530" t="s">
        <v>223</v>
      </c>
      <c r="I5" s="530" t="s">
        <v>223</v>
      </c>
      <c r="J5" s="531" t="s">
        <v>292</v>
      </c>
    </row>
    <row r="6" spans="1:13" ht="9" customHeight="1" x14ac:dyDescent="0.2">
      <c r="A6" s="500"/>
      <c r="B6" s="500"/>
      <c r="C6" s="500"/>
      <c r="D6" s="500"/>
      <c r="E6" s="500"/>
      <c r="F6" s="500"/>
      <c r="G6" s="500"/>
      <c r="H6" s="500"/>
      <c r="I6" s="500"/>
      <c r="J6" s="500"/>
    </row>
    <row r="7" spans="1:13" ht="13.15" customHeight="1" x14ac:dyDescent="0.2">
      <c r="A7" s="383">
        <v>10</v>
      </c>
      <c r="B7" s="61" t="s">
        <v>37</v>
      </c>
      <c r="C7" s="319" t="s">
        <v>501</v>
      </c>
      <c r="D7" s="315" t="s">
        <v>501</v>
      </c>
      <c r="E7" s="315" t="s">
        <v>501</v>
      </c>
      <c r="F7" s="315" t="s">
        <v>501</v>
      </c>
      <c r="G7" s="315" t="s">
        <v>501</v>
      </c>
      <c r="H7" s="449" t="s">
        <v>501</v>
      </c>
      <c r="I7" s="449" t="s">
        <v>501</v>
      </c>
      <c r="J7" s="480" t="s">
        <v>501</v>
      </c>
      <c r="M7" s="812"/>
    </row>
    <row r="8" spans="1:13" ht="13.15" customHeight="1" x14ac:dyDescent="0.2">
      <c r="A8" s="383">
        <v>11</v>
      </c>
      <c r="B8" s="61" t="s">
        <v>38</v>
      </c>
      <c r="C8" s="319" t="s">
        <v>501</v>
      </c>
      <c r="D8" s="315">
        <v>1</v>
      </c>
      <c r="E8" s="315">
        <v>122</v>
      </c>
      <c r="F8" s="315">
        <v>122</v>
      </c>
      <c r="G8" s="315">
        <v>2228</v>
      </c>
      <c r="H8" s="449">
        <v>122</v>
      </c>
      <c r="I8" s="449">
        <v>1</v>
      </c>
      <c r="J8" s="480">
        <v>18.262295081967213</v>
      </c>
      <c r="M8" s="812"/>
    </row>
    <row r="9" spans="1:13" ht="13.15" customHeight="1" x14ac:dyDescent="0.2">
      <c r="A9" s="383">
        <v>12</v>
      </c>
      <c r="B9" s="61" t="s">
        <v>90</v>
      </c>
      <c r="C9" s="319">
        <v>-1</v>
      </c>
      <c r="D9" s="315">
        <v>1</v>
      </c>
      <c r="E9" s="315">
        <v>2</v>
      </c>
      <c r="F9" s="315">
        <v>4</v>
      </c>
      <c r="G9" s="315">
        <v>143</v>
      </c>
      <c r="H9" s="449">
        <v>2</v>
      </c>
      <c r="I9" s="449">
        <v>2</v>
      </c>
      <c r="J9" s="480">
        <v>71.5</v>
      </c>
      <c r="M9" s="812"/>
    </row>
    <row r="10" spans="1:13" ht="13.15" customHeight="1" x14ac:dyDescent="0.2">
      <c r="A10" s="383">
        <v>13</v>
      </c>
      <c r="B10" s="61" t="s">
        <v>39</v>
      </c>
      <c r="C10" s="319" t="s">
        <v>501</v>
      </c>
      <c r="D10" s="315" t="s">
        <v>501</v>
      </c>
      <c r="E10" s="315" t="s">
        <v>501</v>
      </c>
      <c r="F10" s="315" t="s">
        <v>501</v>
      </c>
      <c r="G10" s="315" t="s">
        <v>501</v>
      </c>
      <c r="H10" s="449" t="s">
        <v>501</v>
      </c>
      <c r="I10" s="449" t="s">
        <v>501</v>
      </c>
      <c r="J10" s="480" t="s">
        <v>501</v>
      </c>
      <c r="M10" s="812"/>
    </row>
    <row r="11" spans="1:13" ht="13.15" customHeight="1" x14ac:dyDescent="0.2">
      <c r="A11" s="383">
        <v>14</v>
      </c>
      <c r="B11" s="61" t="s">
        <v>40</v>
      </c>
      <c r="C11" s="319" t="s">
        <v>501</v>
      </c>
      <c r="D11" s="315">
        <v>1</v>
      </c>
      <c r="E11" s="315">
        <v>21</v>
      </c>
      <c r="F11" s="315">
        <v>21</v>
      </c>
      <c r="G11" s="315">
        <v>630</v>
      </c>
      <c r="H11" s="449">
        <v>21</v>
      </c>
      <c r="I11" s="449">
        <v>1</v>
      </c>
      <c r="J11" s="480">
        <v>30</v>
      </c>
      <c r="M11" s="812"/>
    </row>
    <row r="12" spans="1:13" ht="13.15" customHeight="1" x14ac:dyDescent="0.2">
      <c r="A12" s="383">
        <v>15</v>
      </c>
      <c r="B12" s="61" t="s">
        <v>41</v>
      </c>
      <c r="C12" s="319" t="s">
        <v>501</v>
      </c>
      <c r="D12" s="315">
        <v>10</v>
      </c>
      <c r="E12" s="315">
        <v>21</v>
      </c>
      <c r="F12" s="315">
        <v>83</v>
      </c>
      <c r="G12" s="315">
        <v>2393</v>
      </c>
      <c r="H12" s="449">
        <v>2.1</v>
      </c>
      <c r="I12" s="449">
        <v>3.9523809523809526</v>
      </c>
      <c r="J12" s="480">
        <v>113.95238095238095</v>
      </c>
      <c r="M12" s="812"/>
    </row>
    <row r="13" spans="1:13" ht="13.15" customHeight="1" x14ac:dyDescent="0.2">
      <c r="A13" s="383">
        <v>16</v>
      </c>
      <c r="B13" s="61" t="s">
        <v>99</v>
      </c>
      <c r="C13" s="319" t="s">
        <v>501</v>
      </c>
      <c r="D13" s="315">
        <v>5</v>
      </c>
      <c r="E13" s="315">
        <v>35</v>
      </c>
      <c r="F13" s="315">
        <v>59</v>
      </c>
      <c r="G13" s="315">
        <v>1761</v>
      </c>
      <c r="H13" s="449">
        <v>7</v>
      </c>
      <c r="I13" s="449">
        <v>1.6857142857142857</v>
      </c>
      <c r="J13" s="480">
        <v>50.314285714285717</v>
      </c>
      <c r="M13" s="812"/>
    </row>
    <row r="14" spans="1:13" ht="13.15" customHeight="1" x14ac:dyDescent="0.2">
      <c r="A14" s="383">
        <v>17</v>
      </c>
      <c r="B14" s="61" t="s">
        <v>42</v>
      </c>
      <c r="C14" s="319" t="s">
        <v>501</v>
      </c>
      <c r="D14" s="315" t="s">
        <v>501</v>
      </c>
      <c r="E14" s="315" t="s">
        <v>501</v>
      </c>
      <c r="F14" s="315" t="s">
        <v>501</v>
      </c>
      <c r="G14" s="315" t="s">
        <v>501</v>
      </c>
      <c r="H14" s="449" t="s">
        <v>501</v>
      </c>
      <c r="I14" s="449" t="s">
        <v>501</v>
      </c>
      <c r="J14" s="480" t="s">
        <v>501</v>
      </c>
      <c r="M14" s="812"/>
    </row>
    <row r="15" spans="1:13" ht="13.15" customHeight="1" x14ac:dyDescent="0.2">
      <c r="A15" s="383">
        <v>21</v>
      </c>
      <c r="B15" s="61" t="s">
        <v>43</v>
      </c>
      <c r="C15" s="319">
        <v>1</v>
      </c>
      <c r="D15" s="315">
        <v>2</v>
      </c>
      <c r="E15" s="315">
        <v>13</v>
      </c>
      <c r="F15" s="315">
        <v>41</v>
      </c>
      <c r="G15" s="315">
        <v>1075</v>
      </c>
      <c r="H15" s="449">
        <v>6.5</v>
      </c>
      <c r="I15" s="449">
        <v>3.1538461538461537</v>
      </c>
      <c r="J15" s="480">
        <v>82.692307692307693</v>
      </c>
      <c r="M15" s="812"/>
    </row>
    <row r="16" spans="1:13" ht="13.15" customHeight="1" x14ac:dyDescent="0.2">
      <c r="A16" s="383">
        <v>22</v>
      </c>
      <c r="B16" s="61" t="s">
        <v>44</v>
      </c>
      <c r="C16" s="319" t="s">
        <v>501</v>
      </c>
      <c r="D16" s="315">
        <v>0</v>
      </c>
      <c r="E16" s="315">
        <v>0</v>
      </c>
      <c r="F16" s="315">
        <v>0</v>
      </c>
      <c r="G16" s="315">
        <v>80</v>
      </c>
      <c r="H16" s="449" t="s">
        <v>501</v>
      </c>
      <c r="I16" s="449" t="s">
        <v>501</v>
      </c>
      <c r="J16" s="480" t="s">
        <v>501</v>
      </c>
      <c r="M16" s="812"/>
    </row>
    <row r="17" spans="1:13" ht="13.15" customHeight="1" x14ac:dyDescent="0.2">
      <c r="A17" s="383">
        <v>23</v>
      </c>
      <c r="B17" s="61" t="s">
        <v>45</v>
      </c>
      <c r="C17" s="319" t="s">
        <v>501</v>
      </c>
      <c r="D17" s="315" t="s">
        <v>501</v>
      </c>
      <c r="E17" s="315" t="s">
        <v>501</v>
      </c>
      <c r="F17" s="315" t="s">
        <v>501</v>
      </c>
      <c r="G17" s="315" t="s">
        <v>501</v>
      </c>
      <c r="H17" s="449" t="s">
        <v>501</v>
      </c>
      <c r="I17" s="449" t="s">
        <v>501</v>
      </c>
      <c r="J17" s="480" t="s">
        <v>501</v>
      </c>
      <c r="M17" s="812"/>
    </row>
    <row r="18" spans="1:13" ht="13.15" customHeight="1" x14ac:dyDescent="0.2">
      <c r="A18" s="383">
        <v>24</v>
      </c>
      <c r="B18" s="61" t="s">
        <v>46</v>
      </c>
      <c r="C18" s="319" t="s">
        <v>501</v>
      </c>
      <c r="D18" s="315">
        <v>2</v>
      </c>
      <c r="E18" s="315">
        <v>12</v>
      </c>
      <c r="F18" s="315">
        <v>42</v>
      </c>
      <c r="G18" s="315">
        <v>774</v>
      </c>
      <c r="H18" s="449">
        <v>6</v>
      </c>
      <c r="I18" s="449">
        <v>3.5</v>
      </c>
      <c r="J18" s="480">
        <v>64.5</v>
      </c>
      <c r="M18" s="812"/>
    </row>
    <row r="19" spans="1:13" ht="13.15" customHeight="1" x14ac:dyDescent="0.2">
      <c r="A19" s="383">
        <v>25</v>
      </c>
      <c r="B19" s="61" t="s">
        <v>180</v>
      </c>
      <c r="C19" s="319" t="s">
        <v>501</v>
      </c>
      <c r="D19" s="315">
        <v>0</v>
      </c>
      <c r="E19" s="315">
        <v>0</v>
      </c>
      <c r="F19" s="315">
        <v>0</v>
      </c>
      <c r="G19" s="315">
        <v>0</v>
      </c>
      <c r="H19" s="449" t="s">
        <v>501</v>
      </c>
      <c r="I19" s="449" t="s">
        <v>501</v>
      </c>
      <c r="J19" s="480" t="s">
        <v>501</v>
      </c>
      <c r="M19" s="812"/>
    </row>
    <row r="20" spans="1:13" ht="13.15" customHeight="1" x14ac:dyDescent="0.2">
      <c r="A20" s="383">
        <v>26</v>
      </c>
      <c r="B20" s="61" t="s">
        <v>164</v>
      </c>
      <c r="C20" s="319" t="s">
        <v>501</v>
      </c>
      <c r="D20" s="315">
        <v>4</v>
      </c>
      <c r="E20" s="315">
        <v>78</v>
      </c>
      <c r="F20" s="315">
        <v>198</v>
      </c>
      <c r="G20" s="315">
        <v>5234</v>
      </c>
      <c r="H20" s="449">
        <v>19.5</v>
      </c>
      <c r="I20" s="449">
        <v>2.5384615384615383</v>
      </c>
      <c r="J20" s="480">
        <v>67.102564102564102</v>
      </c>
      <c r="M20" s="812"/>
    </row>
    <row r="21" spans="1:13" ht="13.15" customHeight="1" x14ac:dyDescent="0.2">
      <c r="A21" s="383">
        <v>31</v>
      </c>
      <c r="B21" s="61" t="s">
        <v>47</v>
      </c>
      <c r="C21" s="319" t="s">
        <v>501</v>
      </c>
      <c r="D21" s="315">
        <v>6</v>
      </c>
      <c r="E21" s="315">
        <v>15</v>
      </c>
      <c r="F21" s="315">
        <v>74</v>
      </c>
      <c r="G21" s="315">
        <v>1895</v>
      </c>
      <c r="H21" s="449">
        <v>2.5</v>
      </c>
      <c r="I21" s="449">
        <v>4.9333333333333336</v>
      </c>
      <c r="J21" s="480">
        <v>126.33333333333333</v>
      </c>
      <c r="M21" s="812"/>
    </row>
    <row r="22" spans="1:13" ht="13.15" customHeight="1" x14ac:dyDescent="0.2">
      <c r="A22" s="383">
        <v>32</v>
      </c>
      <c r="B22" s="61" t="s">
        <v>48</v>
      </c>
      <c r="C22" s="319" t="s">
        <v>501</v>
      </c>
      <c r="D22" s="315">
        <v>7</v>
      </c>
      <c r="E22" s="315">
        <v>95</v>
      </c>
      <c r="F22" s="315">
        <v>199</v>
      </c>
      <c r="G22" s="315">
        <v>4389</v>
      </c>
      <c r="H22" s="449">
        <v>13.571428571428571</v>
      </c>
      <c r="I22" s="449">
        <v>2.094736842105263</v>
      </c>
      <c r="J22" s="480">
        <v>46.2</v>
      </c>
      <c r="M22" s="812"/>
    </row>
    <row r="23" spans="1:13" ht="13.15" customHeight="1" x14ac:dyDescent="0.2">
      <c r="A23" s="383">
        <v>33</v>
      </c>
      <c r="B23" s="61" t="s">
        <v>181</v>
      </c>
      <c r="C23" s="319">
        <v>1</v>
      </c>
      <c r="D23" s="315">
        <v>0</v>
      </c>
      <c r="E23" s="315">
        <v>0</v>
      </c>
      <c r="F23" s="315">
        <v>0</v>
      </c>
      <c r="G23" s="315">
        <v>0</v>
      </c>
      <c r="H23" s="449" t="s">
        <v>501</v>
      </c>
      <c r="I23" s="449" t="s">
        <v>501</v>
      </c>
      <c r="J23" s="480" t="s">
        <v>501</v>
      </c>
      <c r="M23" s="812"/>
    </row>
    <row r="24" spans="1:13" ht="13.15" customHeight="1" x14ac:dyDescent="0.2">
      <c r="A24" s="383">
        <v>34</v>
      </c>
      <c r="B24" s="61" t="s">
        <v>49</v>
      </c>
      <c r="C24" s="319">
        <v>1</v>
      </c>
      <c r="D24" s="315">
        <v>7</v>
      </c>
      <c r="E24" s="315">
        <v>9</v>
      </c>
      <c r="F24" s="315">
        <v>37</v>
      </c>
      <c r="G24" s="315">
        <v>1082</v>
      </c>
      <c r="H24" s="449">
        <v>1.2857142857142858</v>
      </c>
      <c r="I24" s="449">
        <v>4.1111111111111107</v>
      </c>
      <c r="J24" s="480">
        <v>120.22222222222223</v>
      </c>
      <c r="M24" s="812"/>
    </row>
    <row r="25" spans="1:13" ht="13.15" customHeight="1" x14ac:dyDescent="0.2">
      <c r="A25" s="383">
        <v>35</v>
      </c>
      <c r="B25" s="61" t="s">
        <v>91</v>
      </c>
      <c r="C25" s="319">
        <v>1</v>
      </c>
      <c r="D25" s="315">
        <v>3</v>
      </c>
      <c r="E25" s="315">
        <v>32</v>
      </c>
      <c r="F25" s="315">
        <v>93</v>
      </c>
      <c r="G25" s="315">
        <v>2530</v>
      </c>
      <c r="H25" s="449">
        <v>10.666666666666666</v>
      </c>
      <c r="I25" s="449">
        <v>2.90625</v>
      </c>
      <c r="J25" s="480">
        <v>79.0625</v>
      </c>
      <c r="M25" s="812"/>
    </row>
    <row r="26" spans="1:13" ht="13.15" customHeight="1" x14ac:dyDescent="0.2">
      <c r="A26" s="383">
        <v>36</v>
      </c>
      <c r="B26" s="61" t="s">
        <v>50</v>
      </c>
      <c r="C26" s="319" t="s">
        <v>501</v>
      </c>
      <c r="D26" s="315">
        <v>1</v>
      </c>
      <c r="E26" s="315">
        <v>15</v>
      </c>
      <c r="F26" s="315">
        <v>32</v>
      </c>
      <c r="G26" s="315">
        <v>618</v>
      </c>
      <c r="H26" s="449">
        <v>15</v>
      </c>
      <c r="I26" s="449">
        <v>2.1333333333333333</v>
      </c>
      <c r="J26" s="480">
        <v>41.2</v>
      </c>
      <c r="M26" s="812"/>
    </row>
    <row r="27" spans="1:13" ht="13.15" customHeight="1" x14ac:dyDescent="0.2">
      <c r="A27" s="383">
        <v>41</v>
      </c>
      <c r="B27" s="61" t="s">
        <v>51</v>
      </c>
      <c r="C27" s="319">
        <v>-1</v>
      </c>
      <c r="D27" s="315">
        <v>6</v>
      </c>
      <c r="E27" s="315">
        <v>31</v>
      </c>
      <c r="F27" s="315">
        <v>91</v>
      </c>
      <c r="G27" s="315">
        <v>2417</v>
      </c>
      <c r="H27" s="449">
        <v>5.166666666666667</v>
      </c>
      <c r="I27" s="449">
        <v>2.935483870967742</v>
      </c>
      <c r="J27" s="480">
        <v>77.967741935483872</v>
      </c>
      <c r="M27" s="812"/>
    </row>
    <row r="28" spans="1:13" ht="13.15" customHeight="1" x14ac:dyDescent="0.2">
      <c r="A28" s="383">
        <v>42</v>
      </c>
      <c r="B28" s="61" t="s">
        <v>52</v>
      </c>
      <c r="C28" s="319">
        <v>1</v>
      </c>
      <c r="D28" s="315">
        <v>5</v>
      </c>
      <c r="E28" s="315">
        <v>5</v>
      </c>
      <c r="F28" s="315">
        <v>35</v>
      </c>
      <c r="G28" s="315">
        <v>802</v>
      </c>
      <c r="H28" s="449">
        <v>1</v>
      </c>
      <c r="I28" s="449">
        <v>7</v>
      </c>
      <c r="J28" s="480">
        <v>160.4</v>
      </c>
      <c r="M28" s="812"/>
    </row>
    <row r="29" spans="1:13" ht="13.15" customHeight="1" x14ac:dyDescent="0.2">
      <c r="A29" s="383">
        <v>43</v>
      </c>
      <c r="B29" s="61" t="s">
        <v>53</v>
      </c>
      <c r="C29" s="319" t="s">
        <v>501</v>
      </c>
      <c r="D29" s="315">
        <v>6</v>
      </c>
      <c r="E29" s="315">
        <v>38</v>
      </c>
      <c r="F29" s="315">
        <v>93</v>
      </c>
      <c r="G29" s="315">
        <v>3015</v>
      </c>
      <c r="H29" s="449">
        <v>6.333333333333333</v>
      </c>
      <c r="I29" s="449">
        <v>2.4473684210526314</v>
      </c>
      <c r="J29" s="480">
        <v>79.34210526315789</v>
      </c>
      <c r="M29" s="812"/>
    </row>
    <row r="30" spans="1:13" ht="13.15" customHeight="1" x14ac:dyDescent="0.2">
      <c r="A30" s="383">
        <v>44</v>
      </c>
      <c r="B30" s="61" t="s">
        <v>54</v>
      </c>
      <c r="C30" s="319" t="s">
        <v>501</v>
      </c>
      <c r="D30" s="315">
        <v>1</v>
      </c>
      <c r="E30" s="315">
        <v>5</v>
      </c>
      <c r="F30" s="315">
        <v>13</v>
      </c>
      <c r="G30" s="315">
        <v>278</v>
      </c>
      <c r="H30" s="449">
        <v>5</v>
      </c>
      <c r="I30" s="449">
        <v>2.6</v>
      </c>
      <c r="J30" s="480">
        <v>55.6</v>
      </c>
      <c r="M30" s="812"/>
    </row>
    <row r="31" spans="1:13" ht="13.15" customHeight="1" x14ac:dyDescent="0.2">
      <c r="A31" s="383">
        <v>45</v>
      </c>
      <c r="B31" s="61" t="s">
        <v>55</v>
      </c>
      <c r="C31" s="319">
        <v>3</v>
      </c>
      <c r="D31" s="315">
        <v>0</v>
      </c>
      <c r="E31" s="315">
        <v>0</v>
      </c>
      <c r="F31" s="315">
        <v>0</v>
      </c>
      <c r="G31" s="315">
        <v>0</v>
      </c>
      <c r="H31" s="449" t="s">
        <v>501</v>
      </c>
      <c r="I31" s="449" t="s">
        <v>501</v>
      </c>
      <c r="J31" s="480" t="s">
        <v>501</v>
      </c>
      <c r="M31" s="812"/>
    </row>
    <row r="32" spans="1:13" ht="13.15" customHeight="1" x14ac:dyDescent="0.2">
      <c r="A32" s="383">
        <v>46</v>
      </c>
      <c r="B32" s="61" t="s">
        <v>56</v>
      </c>
      <c r="C32" s="319" t="s">
        <v>501</v>
      </c>
      <c r="D32" s="315">
        <v>1</v>
      </c>
      <c r="E32" s="315">
        <v>1</v>
      </c>
      <c r="F32" s="315">
        <v>6</v>
      </c>
      <c r="G32" s="315">
        <v>159</v>
      </c>
      <c r="H32" s="449">
        <v>1</v>
      </c>
      <c r="I32" s="449">
        <v>6</v>
      </c>
      <c r="J32" s="480">
        <v>159</v>
      </c>
      <c r="M32" s="812"/>
    </row>
    <row r="33" spans="1:13" ht="13.15" customHeight="1" x14ac:dyDescent="0.2">
      <c r="A33" s="383">
        <v>47</v>
      </c>
      <c r="B33" s="61" t="s">
        <v>57</v>
      </c>
      <c r="C33" s="319" t="s">
        <v>501</v>
      </c>
      <c r="D33" s="315">
        <v>2</v>
      </c>
      <c r="E33" s="315">
        <v>4</v>
      </c>
      <c r="F33" s="315">
        <v>16</v>
      </c>
      <c r="G33" s="315">
        <v>346</v>
      </c>
      <c r="H33" s="449">
        <v>2</v>
      </c>
      <c r="I33" s="449">
        <v>4</v>
      </c>
      <c r="J33" s="480">
        <v>86.5</v>
      </c>
      <c r="M33" s="812"/>
    </row>
    <row r="34" spans="1:13" ht="13.15" customHeight="1" x14ac:dyDescent="0.2">
      <c r="A34" s="383">
        <v>48</v>
      </c>
      <c r="B34" s="61" t="s">
        <v>58</v>
      </c>
      <c r="C34" s="319" t="s">
        <v>501</v>
      </c>
      <c r="D34" s="315" t="s">
        <v>501</v>
      </c>
      <c r="E34" s="315" t="s">
        <v>501</v>
      </c>
      <c r="F34" s="315" t="s">
        <v>501</v>
      </c>
      <c r="G34" s="315" t="s">
        <v>501</v>
      </c>
      <c r="H34" s="449" t="s">
        <v>501</v>
      </c>
      <c r="I34" s="449" t="s">
        <v>501</v>
      </c>
      <c r="J34" s="480" t="s">
        <v>501</v>
      </c>
      <c r="M34" s="812"/>
    </row>
    <row r="35" spans="1:13" ht="13.15" customHeight="1" x14ac:dyDescent="0.2">
      <c r="A35" s="383">
        <v>51</v>
      </c>
      <c r="B35" s="61" t="s">
        <v>59</v>
      </c>
      <c r="C35" s="319" t="s">
        <v>501</v>
      </c>
      <c r="D35" s="315">
        <v>1</v>
      </c>
      <c r="E35" s="315">
        <v>6</v>
      </c>
      <c r="F35" s="315">
        <v>22</v>
      </c>
      <c r="G35" s="315">
        <v>562</v>
      </c>
      <c r="H35" s="449">
        <v>6</v>
      </c>
      <c r="I35" s="449">
        <v>3.6666666666666665</v>
      </c>
      <c r="J35" s="480">
        <v>93.666666666666671</v>
      </c>
      <c r="M35" s="812"/>
    </row>
    <row r="36" spans="1:13" ht="13.15" customHeight="1" x14ac:dyDescent="0.2">
      <c r="A36" s="383">
        <v>52</v>
      </c>
      <c r="B36" s="61" t="s">
        <v>132</v>
      </c>
      <c r="C36" s="319" t="s">
        <v>501</v>
      </c>
      <c r="D36" s="315">
        <v>6</v>
      </c>
      <c r="E36" s="315">
        <v>16</v>
      </c>
      <c r="F36" s="315">
        <v>64</v>
      </c>
      <c r="G36" s="315">
        <v>1889</v>
      </c>
      <c r="H36" s="449">
        <v>2.6666666666666665</v>
      </c>
      <c r="I36" s="449">
        <v>4</v>
      </c>
      <c r="J36" s="480">
        <v>118.0625</v>
      </c>
      <c r="M36" s="812"/>
    </row>
    <row r="37" spans="1:13" ht="13.15" customHeight="1" x14ac:dyDescent="0.2">
      <c r="A37" s="383">
        <v>53</v>
      </c>
      <c r="B37" s="61" t="s">
        <v>60</v>
      </c>
      <c r="C37" s="319" t="s">
        <v>501</v>
      </c>
      <c r="D37" s="315">
        <v>5</v>
      </c>
      <c r="E37" s="315">
        <v>10</v>
      </c>
      <c r="F37" s="315">
        <v>39</v>
      </c>
      <c r="G37" s="315">
        <v>1023</v>
      </c>
      <c r="H37" s="449">
        <v>2</v>
      </c>
      <c r="I37" s="449">
        <v>3.9</v>
      </c>
      <c r="J37" s="480">
        <v>102.3</v>
      </c>
      <c r="M37" s="812"/>
    </row>
    <row r="38" spans="1:13" ht="13.15" customHeight="1" x14ac:dyDescent="0.2">
      <c r="A38" s="383">
        <v>54</v>
      </c>
      <c r="B38" s="61" t="s">
        <v>135</v>
      </c>
      <c r="C38" s="319" t="s">
        <v>501</v>
      </c>
      <c r="D38" s="315">
        <v>1</v>
      </c>
      <c r="E38" s="315">
        <v>2</v>
      </c>
      <c r="F38" s="315">
        <v>13</v>
      </c>
      <c r="G38" s="315">
        <v>298</v>
      </c>
      <c r="H38" s="449">
        <v>2</v>
      </c>
      <c r="I38" s="449">
        <v>6.5</v>
      </c>
      <c r="J38" s="480">
        <v>149</v>
      </c>
      <c r="M38" s="812"/>
    </row>
    <row r="39" spans="1:13" ht="13.15" customHeight="1" x14ac:dyDescent="0.2">
      <c r="A39" s="383">
        <v>55</v>
      </c>
      <c r="B39" s="61" t="s">
        <v>166</v>
      </c>
      <c r="C39" s="319" t="s">
        <v>501</v>
      </c>
      <c r="D39" s="315">
        <v>21</v>
      </c>
      <c r="E39" s="315">
        <v>47</v>
      </c>
      <c r="F39" s="315">
        <v>158</v>
      </c>
      <c r="G39" s="315">
        <v>4455</v>
      </c>
      <c r="H39" s="449">
        <v>2.2380952380952381</v>
      </c>
      <c r="I39" s="449">
        <v>3.3617021276595747</v>
      </c>
      <c r="J39" s="480">
        <v>94.787234042553195</v>
      </c>
      <c r="M39" s="812"/>
    </row>
    <row r="40" spans="1:13" ht="13.15" customHeight="1" x14ac:dyDescent="0.2">
      <c r="A40" s="383">
        <v>61</v>
      </c>
      <c r="B40" s="61" t="s">
        <v>64</v>
      </c>
      <c r="C40" s="319">
        <v>2</v>
      </c>
      <c r="D40" s="315">
        <v>10</v>
      </c>
      <c r="E40" s="315">
        <v>22</v>
      </c>
      <c r="F40" s="315">
        <v>82</v>
      </c>
      <c r="G40" s="315">
        <v>2182</v>
      </c>
      <c r="H40" s="449">
        <v>2.2000000000000002</v>
      </c>
      <c r="I40" s="449">
        <v>3.7272727272727271</v>
      </c>
      <c r="J40" s="480">
        <v>99.181818181818187</v>
      </c>
      <c r="M40" s="812"/>
    </row>
    <row r="41" spans="1:13" ht="13.15" customHeight="1" x14ac:dyDescent="0.2">
      <c r="A41" s="383">
        <v>62</v>
      </c>
      <c r="B41" s="61" t="s">
        <v>65</v>
      </c>
      <c r="C41" s="319" t="s">
        <v>501</v>
      </c>
      <c r="D41" s="315">
        <v>3</v>
      </c>
      <c r="E41" s="315">
        <v>3</v>
      </c>
      <c r="F41" s="315">
        <v>19</v>
      </c>
      <c r="G41" s="315">
        <v>519</v>
      </c>
      <c r="H41" s="449">
        <v>1</v>
      </c>
      <c r="I41" s="449">
        <v>6.333333333333333</v>
      </c>
      <c r="J41" s="480">
        <v>173</v>
      </c>
      <c r="M41" s="812"/>
    </row>
    <row r="42" spans="1:13" ht="13.15" customHeight="1" x14ac:dyDescent="0.2">
      <c r="A42" s="383">
        <v>63</v>
      </c>
      <c r="B42" s="61" t="s">
        <v>66</v>
      </c>
      <c r="C42" s="319" t="s">
        <v>501</v>
      </c>
      <c r="D42" s="315">
        <v>6</v>
      </c>
      <c r="E42" s="315">
        <v>6</v>
      </c>
      <c r="F42" s="315">
        <v>37</v>
      </c>
      <c r="G42" s="315">
        <v>1065</v>
      </c>
      <c r="H42" s="449">
        <v>1</v>
      </c>
      <c r="I42" s="449">
        <v>6.166666666666667</v>
      </c>
      <c r="J42" s="480">
        <v>177.5</v>
      </c>
      <c r="M42" s="812"/>
    </row>
    <row r="43" spans="1:13" ht="13.15" customHeight="1" x14ac:dyDescent="0.2">
      <c r="A43" s="383">
        <v>64</v>
      </c>
      <c r="B43" s="61" t="s">
        <v>67</v>
      </c>
      <c r="C43" s="319" t="s">
        <v>501</v>
      </c>
      <c r="D43" s="315">
        <v>1</v>
      </c>
      <c r="E43" s="315">
        <v>1</v>
      </c>
      <c r="F43" s="315">
        <v>9</v>
      </c>
      <c r="G43" s="315">
        <v>187</v>
      </c>
      <c r="H43" s="449">
        <v>1</v>
      </c>
      <c r="I43" s="449">
        <v>9</v>
      </c>
      <c r="J43" s="480">
        <v>187</v>
      </c>
      <c r="M43" s="812"/>
    </row>
    <row r="44" spans="1:13" ht="13.15" customHeight="1" x14ac:dyDescent="0.2">
      <c r="A44" s="383">
        <v>65</v>
      </c>
      <c r="B44" s="61" t="s">
        <v>68</v>
      </c>
      <c r="C44" s="319" t="s">
        <v>501</v>
      </c>
      <c r="D44" s="315" t="s">
        <v>501</v>
      </c>
      <c r="E44" s="315" t="s">
        <v>501</v>
      </c>
      <c r="F44" s="315" t="s">
        <v>501</v>
      </c>
      <c r="G44" s="315" t="s">
        <v>501</v>
      </c>
      <c r="H44" s="449" t="s">
        <v>501</v>
      </c>
      <c r="I44" s="449" t="s">
        <v>501</v>
      </c>
      <c r="J44" s="480" t="s">
        <v>501</v>
      </c>
      <c r="M44" s="812"/>
    </row>
    <row r="45" spans="1:13" ht="13.15" customHeight="1" x14ac:dyDescent="0.2">
      <c r="A45" s="383">
        <v>66</v>
      </c>
      <c r="B45" s="61" t="s">
        <v>69</v>
      </c>
      <c r="C45" s="319">
        <v>1</v>
      </c>
      <c r="D45" s="315">
        <v>9</v>
      </c>
      <c r="E45" s="315">
        <v>30</v>
      </c>
      <c r="F45" s="315">
        <v>78</v>
      </c>
      <c r="G45" s="315">
        <v>2299</v>
      </c>
      <c r="H45" s="449">
        <v>3.3333333333333335</v>
      </c>
      <c r="I45" s="449">
        <v>2.6</v>
      </c>
      <c r="J45" s="480">
        <v>76.63333333333334</v>
      </c>
      <c r="M45" s="812"/>
    </row>
    <row r="46" spans="1:13" ht="13.15" customHeight="1" x14ac:dyDescent="0.2">
      <c r="A46" s="383">
        <v>71</v>
      </c>
      <c r="B46" s="61" t="s">
        <v>70</v>
      </c>
      <c r="C46" s="319" t="s">
        <v>501</v>
      </c>
      <c r="D46" s="315">
        <v>1</v>
      </c>
      <c r="E46" s="315">
        <v>6</v>
      </c>
      <c r="F46" s="315">
        <v>18</v>
      </c>
      <c r="G46" s="315">
        <v>510</v>
      </c>
      <c r="H46" s="449">
        <v>6</v>
      </c>
      <c r="I46" s="449">
        <v>3</v>
      </c>
      <c r="J46" s="480">
        <v>85</v>
      </c>
      <c r="M46" s="812"/>
    </row>
    <row r="47" spans="1:13" ht="13.15" customHeight="1" x14ac:dyDescent="0.2">
      <c r="A47" s="383">
        <v>72</v>
      </c>
      <c r="B47" s="61" t="s">
        <v>71</v>
      </c>
      <c r="C47" s="319" t="s">
        <v>501</v>
      </c>
      <c r="D47" s="315">
        <v>8</v>
      </c>
      <c r="E47" s="315">
        <v>14</v>
      </c>
      <c r="F47" s="315">
        <v>60</v>
      </c>
      <c r="G47" s="315">
        <v>1802</v>
      </c>
      <c r="H47" s="449">
        <v>1.75</v>
      </c>
      <c r="I47" s="449">
        <v>4.2857142857142856</v>
      </c>
      <c r="J47" s="480">
        <v>128.71428571428572</v>
      </c>
      <c r="M47" s="812"/>
    </row>
    <row r="48" spans="1:13" ht="13.15" customHeight="1" x14ac:dyDescent="0.2">
      <c r="A48" s="383">
        <v>81</v>
      </c>
      <c r="B48" s="61" t="s">
        <v>5</v>
      </c>
      <c r="C48" s="319" t="s">
        <v>501</v>
      </c>
      <c r="D48" s="315">
        <v>8</v>
      </c>
      <c r="E48" s="315">
        <v>35</v>
      </c>
      <c r="F48" s="315">
        <v>139</v>
      </c>
      <c r="G48" s="315">
        <v>3240</v>
      </c>
      <c r="H48" s="449">
        <v>4.375</v>
      </c>
      <c r="I48" s="449">
        <v>3.9714285714285715</v>
      </c>
      <c r="J48" s="480">
        <v>92.571428571428569</v>
      </c>
      <c r="M48" s="812"/>
    </row>
    <row r="49" spans="1:13" ht="13.15" customHeight="1" x14ac:dyDescent="0.2">
      <c r="A49" s="383">
        <v>82</v>
      </c>
      <c r="B49" s="61" t="s">
        <v>72</v>
      </c>
      <c r="C49" s="319" t="s">
        <v>501</v>
      </c>
      <c r="D49" s="315">
        <v>3</v>
      </c>
      <c r="E49" s="315">
        <v>4</v>
      </c>
      <c r="F49" s="315">
        <v>21</v>
      </c>
      <c r="G49" s="315">
        <v>641</v>
      </c>
      <c r="H49" s="449">
        <v>1.3333333333333333</v>
      </c>
      <c r="I49" s="449">
        <v>5.25</v>
      </c>
      <c r="J49" s="480">
        <v>160.25</v>
      </c>
      <c r="M49" s="812"/>
    </row>
    <row r="50" spans="1:13" ht="13.15" customHeight="1" x14ac:dyDescent="0.2">
      <c r="A50" s="383">
        <v>83</v>
      </c>
      <c r="B50" s="61" t="s">
        <v>73</v>
      </c>
      <c r="C50" s="319" t="s">
        <v>501</v>
      </c>
      <c r="D50" s="315">
        <v>0</v>
      </c>
      <c r="E50" s="315">
        <v>0</v>
      </c>
      <c r="F50" s="315">
        <v>0</v>
      </c>
      <c r="G50" s="315">
        <v>8</v>
      </c>
      <c r="H50" s="449" t="s">
        <v>501</v>
      </c>
      <c r="I50" s="449" t="s">
        <v>501</v>
      </c>
      <c r="J50" s="480" t="s">
        <v>501</v>
      </c>
      <c r="M50" s="812"/>
    </row>
    <row r="51" spans="1:13" ht="13.15" customHeight="1" x14ac:dyDescent="0.2">
      <c r="A51" s="383">
        <v>91</v>
      </c>
      <c r="B51" s="61" t="s">
        <v>74</v>
      </c>
      <c r="C51" s="319">
        <v>1</v>
      </c>
      <c r="D51" s="315">
        <v>4</v>
      </c>
      <c r="E51" s="315">
        <v>20</v>
      </c>
      <c r="F51" s="315">
        <v>46</v>
      </c>
      <c r="G51" s="315">
        <v>1344</v>
      </c>
      <c r="H51" s="449">
        <v>5</v>
      </c>
      <c r="I51" s="449">
        <v>2.2999999999999998</v>
      </c>
      <c r="J51" s="480">
        <v>67.2</v>
      </c>
      <c r="M51" s="812"/>
    </row>
    <row r="52" spans="1:13" ht="13.15" customHeight="1" x14ac:dyDescent="0.2">
      <c r="A52" s="383">
        <v>92</v>
      </c>
      <c r="B52" s="61" t="s">
        <v>75</v>
      </c>
      <c r="C52" s="319">
        <v>1</v>
      </c>
      <c r="D52" s="315">
        <v>0</v>
      </c>
      <c r="E52" s="315">
        <v>1</v>
      </c>
      <c r="F52" s="315">
        <v>4</v>
      </c>
      <c r="G52" s="315">
        <v>81</v>
      </c>
      <c r="H52" s="449" t="s">
        <v>501</v>
      </c>
      <c r="I52" s="449">
        <v>4</v>
      </c>
      <c r="J52" s="480">
        <v>81</v>
      </c>
      <c r="M52" s="812"/>
    </row>
    <row r="53" spans="1:13" ht="13.15" customHeight="1" x14ac:dyDescent="0.2">
      <c r="A53" s="383">
        <v>93</v>
      </c>
      <c r="B53" s="61" t="s">
        <v>76</v>
      </c>
      <c r="C53" s="319" t="s">
        <v>501</v>
      </c>
      <c r="D53" s="315">
        <v>15</v>
      </c>
      <c r="E53" s="315">
        <v>26</v>
      </c>
      <c r="F53" s="315">
        <v>119</v>
      </c>
      <c r="G53" s="315">
        <v>3134</v>
      </c>
      <c r="H53" s="449">
        <v>1.7333333333333334</v>
      </c>
      <c r="I53" s="449">
        <v>4.5769230769230766</v>
      </c>
      <c r="J53" s="480">
        <v>120.53846153846153</v>
      </c>
      <c r="M53" s="812"/>
    </row>
    <row r="54" spans="1:13" ht="13.15" customHeight="1" x14ac:dyDescent="0.2">
      <c r="A54" s="383">
        <v>94</v>
      </c>
      <c r="B54" s="61" t="s">
        <v>77</v>
      </c>
      <c r="C54" s="319" t="s">
        <v>501</v>
      </c>
      <c r="D54" s="315">
        <v>8</v>
      </c>
      <c r="E54" s="315">
        <v>14</v>
      </c>
      <c r="F54" s="315">
        <v>53</v>
      </c>
      <c r="G54" s="315">
        <v>1459</v>
      </c>
      <c r="H54" s="449">
        <v>1.75</v>
      </c>
      <c r="I54" s="449">
        <v>3.7857142857142856</v>
      </c>
      <c r="J54" s="480">
        <v>104.21428571428571</v>
      </c>
      <c r="M54" s="812"/>
    </row>
    <row r="55" spans="1:13" ht="13.15" customHeight="1" x14ac:dyDescent="0.2">
      <c r="A55" s="383">
        <v>101</v>
      </c>
      <c r="B55" s="61" t="s">
        <v>78</v>
      </c>
      <c r="C55" s="319" t="s">
        <v>501</v>
      </c>
      <c r="D55" s="315">
        <v>5</v>
      </c>
      <c r="E55" s="315">
        <v>5</v>
      </c>
      <c r="F55" s="315">
        <v>32</v>
      </c>
      <c r="G55" s="315">
        <v>767</v>
      </c>
      <c r="H55" s="449">
        <v>1</v>
      </c>
      <c r="I55" s="449">
        <v>6.4</v>
      </c>
      <c r="J55" s="480">
        <v>153.4</v>
      </c>
      <c r="M55" s="812"/>
    </row>
    <row r="56" spans="1:13" ht="13.15" customHeight="1" x14ac:dyDescent="0.2">
      <c r="A56" s="383">
        <v>102</v>
      </c>
      <c r="B56" s="61" t="s">
        <v>79</v>
      </c>
      <c r="C56" s="319" t="s">
        <v>501</v>
      </c>
      <c r="D56" s="315">
        <v>1</v>
      </c>
      <c r="E56" s="315">
        <v>1</v>
      </c>
      <c r="F56" s="315">
        <v>5</v>
      </c>
      <c r="G56" s="315">
        <v>114</v>
      </c>
      <c r="H56" s="449">
        <v>1</v>
      </c>
      <c r="I56" s="449">
        <v>5</v>
      </c>
      <c r="J56" s="480">
        <v>114</v>
      </c>
      <c r="M56" s="812"/>
    </row>
    <row r="57" spans="1:13" ht="13.15" customHeight="1" x14ac:dyDescent="0.2">
      <c r="A57" s="383">
        <v>103</v>
      </c>
      <c r="B57" s="61" t="s">
        <v>80</v>
      </c>
      <c r="C57" s="319">
        <v>-1</v>
      </c>
      <c r="D57" s="315">
        <v>7</v>
      </c>
      <c r="E57" s="315">
        <v>9</v>
      </c>
      <c r="F57" s="315">
        <v>44</v>
      </c>
      <c r="G57" s="315">
        <v>1048</v>
      </c>
      <c r="H57" s="449">
        <v>1.2857142857142858</v>
      </c>
      <c r="I57" s="449">
        <v>4.8888888888888893</v>
      </c>
      <c r="J57" s="480">
        <v>116.44444444444444</v>
      </c>
      <c r="M57" s="812"/>
    </row>
    <row r="58" spans="1:13" ht="13.15" customHeight="1" x14ac:dyDescent="0.2">
      <c r="A58" s="383">
        <v>105</v>
      </c>
      <c r="B58" s="61" t="s">
        <v>81</v>
      </c>
      <c r="C58" s="319" t="s">
        <v>501</v>
      </c>
      <c r="D58" s="315" t="s">
        <v>501</v>
      </c>
      <c r="E58" s="315" t="s">
        <v>501</v>
      </c>
      <c r="F58" s="315" t="s">
        <v>501</v>
      </c>
      <c r="G58" s="315" t="s">
        <v>501</v>
      </c>
      <c r="H58" s="449" t="s">
        <v>501</v>
      </c>
      <c r="I58" s="449" t="s">
        <v>501</v>
      </c>
      <c r="J58" s="480" t="s">
        <v>501</v>
      </c>
      <c r="M58" s="812"/>
    </row>
    <row r="59" spans="1:13" ht="13.15" customHeight="1" x14ac:dyDescent="0.2">
      <c r="A59" s="383">
        <v>106</v>
      </c>
      <c r="B59" s="61" t="s">
        <v>82</v>
      </c>
      <c r="C59" s="319" t="s">
        <v>501</v>
      </c>
      <c r="D59" s="315">
        <v>2</v>
      </c>
      <c r="E59" s="315">
        <v>2</v>
      </c>
      <c r="F59" s="315">
        <v>6</v>
      </c>
      <c r="G59" s="315">
        <v>128</v>
      </c>
      <c r="H59" s="449">
        <v>1</v>
      </c>
      <c r="I59" s="449">
        <v>3</v>
      </c>
      <c r="J59" s="480">
        <v>64</v>
      </c>
      <c r="M59" s="812"/>
    </row>
    <row r="60" spans="1:13" ht="13.15" customHeight="1" x14ac:dyDescent="0.2">
      <c r="A60" s="383">
        <v>107</v>
      </c>
      <c r="B60" s="61" t="s">
        <v>83</v>
      </c>
      <c r="C60" s="319" t="s">
        <v>501</v>
      </c>
      <c r="D60" s="315">
        <v>1</v>
      </c>
      <c r="E60" s="315">
        <v>6</v>
      </c>
      <c r="F60" s="315">
        <v>19</v>
      </c>
      <c r="G60" s="315">
        <v>452</v>
      </c>
      <c r="H60" s="449">
        <v>6</v>
      </c>
      <c r="I60" s="449">
        <v>3.1666666666666665</v>
      </c>
      <c r="J60" s="480">
        <v>75.333333333333329</v>
      </c>
      <c r="M60" s="812"/>
    </row>
    <row r="61" spans="1:13" ht="13.15" customHeight="1" x14ac:dyDescent="0.2">
      <c r="A61" s="383">
        <v>108</v>
      </c>
      <c r="B61" s="61" t="s">
        <v>84</v>
      </c>
      <c r="C61" s="319" t="s">
        <v>501</v>
      </c>
      <c r="D61" s="315">
        <v>2</v>
      </c>
      <c r="E61" s="315">
        <v>3</v>
      </c>
      <c r="F61" s="315">
        <v>13</v>
      </c>
      <c r="G61" s="315">
        <v>385</v>
      </c>
      <c r="H61" s="449">
        <v>1.5</v>
      </c>
      <c r="I61" s="449">
        <v>4.333333333333333</v>
      </c>
      <c r="J61" s="480">
        <v>128.33333333333334</v>
      </c>
      <c r="M61" s="812"/>
    </row>
    <row r="62" spans="1:13" ht="13.15" customHeight="1" x14ac:dyDescent="0.2">
      <c r="A62" s="383">
        <v>109</v>
      </c>
      <c r="B62" s="61" t="s">
        <v>145</v>
      </c>
      <c r="C62" s="319" t="s">
        <v>501</v>
      </c>
      <c r="D62" s="315" t="s">
        <v>501</v>
      </c>
      <c r="E62" s="315" t="s">
        <v>501</v>
      </c>
      <c r="F62" s="315" t="s">
        <v>501</v>
      </c>
      <c r="G62" s="315" t="s">
        <v>501</v>
      </c>
      <c r="H62" s="449" t="s">
        <v>501</v>
      </c>
      <c r="I62" s="449" t="s">
        <v>501</v>
      </c>
      <c r="J62" s="480" t="s">
        <v>501</v>
      </c>
      <c r="M62" s="812"/>
    </row>
    <row r="63" spans="1:13" ht="13.15" customHeight="1" x14ac:dyDescent="0.2">
      <c r="A63" s="383">
        <v>111</v>
      </c>
      <c r="B63" s="61" t="s">
        <v>85</v>
      </c>
      <c r="C63" s="319" t="s">
        <v>501</v>
      </c>
      <c r="D63" s="315" t="s">
        <v>501</v>
      </c>
      <c r="E63" s="315" t="s">
        <v>501</v>
      </c>
      <c r="F63" s="315" t="s">
        <v>501</v>
      </c>
      <c r="G63" s="315" t="s">
        <v>501</v>
      </c>
      <c r="H63" s="449" t="s">
        <v>501</v>
      </c>
      <c r="I63" s="449" t="s">
        <v>501</v>
      </c>
      <c r="J63" s="480" t="s">
        <v>501</v>
      </c>
      <c r="M63" s="812"/>
    </row>
    <row r="64" spans="1:13" ht="13.15" customHeight="1" x14ac:dyDescent="0.2">
      <c r="A64" s="383">
        <v>112</v>
      </c>
      <c r="B64" s="61" t="s">
        <v>86</v>
      </c>
      <c r="C64" s="319">
        <v>1</v>
      </c>
      <c r="D64" s="315">
        <v>8</v>
      </c>
      <c r="E64" s="315">
        <v>18</v>
      </c>
      <c r="F64" s="315">
        <v>79</v>
      </c>
      <c r="G64" s="315">
        <v>2077</v>
      </c>
      <c r="H64" s="449">
        <v>2.25</v>
      </c>
      <c r="I64" s="449">
        <v>4.3888888888888893</v>
      </c>
      <c r="J64" s="480">
        <v>115.38888888888889</v>
      </c>
      <c r="M64" s="812"/>
    </row>
    <row r="65" spans="1:13" ht="13.15" customHeight="1" x14ac:dyDescent="0.2">
      <c r="A65" s="383">
        <v>113</v>
      </c>
      <c r="B65" s="61" t="s">
        <v>87</v>
      </c>
      <c r="C65" s="319" t="s">
        <v>501</v>
      </c>
      <c r="D65" s="315">
        <v>0</v>
      </c>
      <c r="E65" s="315">
        <v>0</v>
      </c>
      <c r="F65" s="315">
        <v>0</v>
      </c>
      <c r="G65" s="315">
        <v>0</v>
      </c>
      <c r="H65" s="449" t="s">
        <v>501</v>
      </c>
      <c r="I65" s="449" t="s">
        <v>501</v>
      </c>
      <c r="J65" s="480" t="s">
        <v>501</v>
      </c>
      <c r="M65" s="812"/>
    </row>
    <row r="66" spans="1:13" ht="13.15" customHeight="1" x14ac:dyDescent="0.2">
      <c r="A66" s="383">
        <v>121</v>
      </c>
      <c r="B66" s="61" t="s">
        <v>61</v>
      </c>
      <c r="C66" s="319">
        <v>1</v>
      </c>
      <c r="D66" s="315">
        <v>3</v>
      </c>
      <c r="E66" s="315">
        <v>11</v>
      </c>
      <c r="F66" s="315">
        <v>30</v>
      </c>
      <c r="G66" s="315">
        <v>913</v>
      </c>
      <c r="H66" s="449">
        <v>3.6666666666666665</v>
      </c>
      <c r="I66" s="449">
        <v>2.7272727272727271</v>
      </c>
      <c r="J66" s="480">
        <v>83</v>
      </c>
      <c r="M66" s="812"/>
    </row>
    <row r="67" spans="1:13" ht="13.15" customHeight="1" x14ac:dyDescent="0.2">
      <c r="A67" s="383">
        <v>122</v>
      </c>
      <c r="B67" s="61" t="s">
        <v>62</v>
      </c>
      <c r="C67" s="319">
        <v>2</v>
      </c>
      <c r="D67" s="315">
        <v>5</v>
      </c>
      <c r="E67" s="315">
        <v>33</v>
      </c>
      <c r="F67" s="315">
        <v>83</v>
      </c>
      <c r="G67" s="315">
        <v>2456</v>
      </c>
      <c r="H67" s="449">
        <v>6.6</v>
      </c>
      <c r="I67" s="449">
        <v>2.5151515151515151</v>
      </c>
      <c r="J67" s="480">
        <v>74.424242424242422</v>
      </c>
      <c r="M67" s="812"/>
    </row>
    <row r="68" spans="1:13" ht="13.15" customHeight="1" x14ac:dyDescent="0.2">
      <c r="A68" s="383">
        <v>123</v>
      </c>
      <c r="B68" s="61" t="s">
        <v>63</v>
      </c>
      <c r="C68" s="319" t="s">
        <v>501</v>
      </c>
      <c r="D68" s="315">
        <v>9</v>
      </c>
      <c r="E68" s="315">
        <v>26</v>
      </c>
      <c r="F68" s="315">
        <v>84</v>
      </c>
      <c r="G68" s="315">
        <v>2418</v>
      </c>
      <c r="H68" s="449">
        <v>2.8888888888888888</v>
      </c>
      <c r="I68" s="449">
        <v>3.2307692307692308</v>
      </c>
      <c r="J68" s="480">
        <v>93</v>
      </c>
      <c r="M68" s="812"/>
    </row>
    <row r="69" spans="1:13" ht="9" customHeight="1" x14ac:dyDescent="0.2">
      <c r="A69" s="383"/>
      <c r="B69" s="61"/>
      <c r="C69" s="319"/>
      <c r="D69" s="315"/>
      <c r="E69" s="492"/>
      <c r="F69" s="492"/>
      <c r="G69" s="492"/>
      <c r="H69" s="449"/>
      <c r="I69" s="449"/>
      <c r="J69" s="480"/>
    </row>
    <row r="70" spans="1:13" ht="13.15" customHeight="1" x14ac:dyDescent="0.2">
      <c r="A70" s="471">
        <v>1</v>
      </c>
      <c r="B70" s="61" t="s">
        <v>2</v>
      </c>
      <c r="C70" s="319">
        <v>-1</v>
      </c>
      <c r="D70" s="315">
        <v>18</v>
      </c>
      <c r="E70" s="315">
        <v>201</v>
      </c>
      <c r="F70" s="315">
        <v>289</v>
      </c>
      <c r="G70" s="315">
        <v>7155</v>
      </c>
      <c r="H70" s="449">
        <v>11.166666666666666</v>
      </c>
      <c r="I70" s="449">
        <v>1.4378109452736318</v>
      </c>
      <c r="J70" s="480">
        <v>35.597014925373138</v>
      </c>
    </row>
    <row r="71" spans="1:13" ht="13.15" customHeight="1" x14ac:dyDescent="0.2">
      <c r="A71" s="471">
        <v>2</v>
      </c>
      <c r="B71" s="455" t="s">
        <v>6</v>
      </c>
      <c r="C71" s="319">
        <v>1</v>
      </c>
      <c r="D71" s="315">
        <v>8</v>
      </c>
      <c r="E71" s="315">
        <v>103</v>
      </c>
      <c r="F71" s="315">
        <v>281</v>
      </c>
      <c r="G71" s="315">
        <v>7163</v>
      </c>
      <c r="H71" s="449">
        <v>12.875</v>
      </c>
      <c r="I71" s="449">
        <v>2.7281553398058254</v>
      </c>
      <c r="J71" s="480">
        <v>69.543689320388353</v>
      </c>
    </row>
    <row r="72" spans="1:13" ht="13.15" customHeight="1" x14ac:dyDescent="0.2">
      <c r="A72" s="471">
        <v>3</v>
      </c>
      <c r="B72" s="455" t="s">
        <v>10</v>
      </c>
      <c r="C72" s="319">
        <v>3</v>
      </c>
      <c r="D72" s="315">
        <v>24</v>
      </c>
      <c r="E72" s="315">
        <v>166</v>
      </c>
      <c r="F72" s="315">
        <v>435</v>
      </c>
      <c r="G72" s="315">
        <v>10514</v>
      </c>
      <c r="H72" s="449">
        <v>6.916666666666667</v>
      </c>
      <c r="I72" s="449">
        <v>2.6204819277108435</v>
      </c>
      <c r="J72" s="480">
        <v>63.337349397590359</v>
      </c>
    </row>
    <row r="73" spans="1:13" ht="13.15" customHeight="1" x14ac:dyDescent="0.2">
      <c r="A73" s="471">
        <v>4</v>
      </c>
      <c r="B73" s="455" t="s">
        <v>3</v>
      </c>
      <c r="C73" s="319">
        <v>3</v>
      </c>
      <c r="D73" s="315">
        <v>21</v>
      </c>
      <c r="E73" s="315">
        <v>84</v>
      </c>
      <c r="F73" s="315">
        <v>254</v>
      </c>
      <c r="G73" s="315">
        <v>7017</v>
      </c>
      <c r="H73" s="449">
        <v>4</v>
      </c>
      <c r="I73" s="449">
        <v>3.0238095238095237</v>
      </c>
      <c r="J73" s="480">
        <v>83.535714285714292</v>
      </c>
    </row>
    <row r="74" spans="1:13" ht="13.15" customHeight="1" x14ac:dyDescent="0.2">
      <c r="A74" s="471">
        <v>5</v>
      </c>
      <c r="B74" s="455" t="s">
        <v>7</v>
      </c>
      <c r="C74" s="319">
        <v>0</v>
      </c>
      <c r="D74" s="315">
        <v>34</v>
      </c>
      <c r="E74" s="315">
        <v>81</v>
      </c>
      <c r="F74" s="315">
        <v>296</v>
      </c>
      <c r="G74" s="315">
        <v>8227</v>
      </c>
      <c r="H74" s="449">
        <v>2.3823529411764706</v>
      </c>
      <c r="I74" s="449">
        <v>3.6543209876543208</v>
      </c>
      <c r="J74" s="480">
        <v>101.5679012345679</v>
      </c>
    </row>
    <row r="75" spans="1:13" ht="13.15" customHeight="1" x14ac:dyDescent="0.2">
      <c r="A75" s="471">
        <v>6</v>
      </c>
      <c r="B75" s="455" t="s">
        <v>11</v>
      </c>
      <c r="C75" s="319">
        <v>3</v>
      </c>
      <c r="D75" s="315">
        <v>29</v>
      </c>
      <c r="E75" s="315">
        <v>62</v>
      </c>
      <c r="F75" s="315">
        <v>225</v>
      </c>
      <c r="G75" s="315">
        <v>6252</v>
      </c>
      <c r="H75" s="449">
        <v>2.1379310344827585</v>
      </c>
      <c r="I75" s="449">
        <v>3.629032258064516</v>
      </c>
      <c r="J75" s="480">
        <v>100.83870967741936</v>
      </c>
    </row>
    <row r="76" spans="1:13" ht="13.15" customHeight="1" x14ac:dyDescent="0.2">
      <c r="A76" s="471">
        <v>7</v>
      </c>
      <c r="B76" s="455" t="s">
        <v>4</v>
      </c>
      <c r="C76" s="319">
        <v>0</v>
      </c>
      <c r="D76" s="315">
        <v>9</v>
      </c>
      <c r="E76" s="315">
        <v>20</v>
      </c>
      <c r="F76" s="315">
        <v>78</v>
      </c>
      <c r="G76" s="315">
        <v>2312</v>
      </c>
      <c r="H76" s="449">
        <v>2.2222222222222223</v>
      </c>
      <c r="I76" s="449">
        <v>3.9</v>
      </c>
      <c r="J76" s="480">
        <v>115.6</v>
      </c>
    </row>
    <row r="77" spans="1:13" ht="13.15" customHeight="1" x14ac:dyDescent="0.2">
      <c r="A77" s="471">
        <v>8</v>
      </c>
      <c r="B77" s="455" t="s">
        <v>5</v>
      </c>
      <c r="C77" s="319">
        <v>0</v>
      </c>
      <c r="D77" s="315">
        <v>11</v>
      </c>
      <c r="E77" s="315">
        <v>39</v>
      </c>
      <c r="F77" s="315">
        <v>160</v>
      </c>
      <c r="G77" s="315">
        <v>3889</v>
      </c>
      <c r="H77" s="449">
        <v>3.5454545454545454</v>
      </c>
      <c r="I77" s="449">
        <v>4.1025641025641022</v>
      </c>
      <c r="J77" s="480">
        <v>99.717948717948715</v>
      </c>
    </row>
    <row r="78" spans="1:13" ht="13.15" customHeight="1" x14ac:dyDescent="0.2">
      <c r="A78" s="471">
        <v>9</v>
      </c>
      <c r="B78" s="455" t="s">
        <v>8</v>
      </c>
      <c r="C78" s="319">
        <v>2</v>
      </c>
      <c r="D78" s="315">
        <v>27</v>
      </c>
      <c r="E78" s="315">
        <v>61</v>
      </c>
      <c r="F78" s="315">
        <v>222</v>
      </c>
      <c r="G78" s="315">
        <v>6018</v>
      </c>
      <c r="H78" s="449">
        <v>2.2592592592592591</v>
      </c>
      <c r="I78" s="449">
        <v>3.639344262295082</v>
      </c>
      <c r="J78" s="480">
        <v>98.655737704918039</v>
      </c>
    </row>
    <row r="79" spans="1:13" ht="13.15" customHeight="1" x14ac:dyDescent="0.2">
      <c r="A79" s="471">
        <v>10</v>
      </c>
      <c r="B79" s="455" t="s">
        <v>9</v>
      </c>
      <c r="C79" s="319">
        <v>-1</v>
      </c>
      <c r="D79" s="315">
        <v>18</v>
      </c>
      <c r="E79" s="315">
        <v>26</v>
      </c>
      <c r="F79" s="315">
        <v>119</v>
      </c>
      <c r="G79" s="315">
        <v>2894</v>
      </c>
      <c r="H79" s="449">
        <v>1.4444444444444444</v>
      </c>
      <c r="I79" s="449">
        <v>4.5769230769230766</v>
      </c>
      <c r="J79" s="480">
        <v>111.30769230769231</v>
      </c>
    </row>
    <row r="80" spans="1:13" ht="13.15" customHeight="1" x14ac:dyDescent="0.2">
      <c r="A80" s="471">
        <v>11</v>
      </c>
      <c r="B80" s="455" t="s">
        <v>19</v>
      </c>
      <c r="C80" s="319">
        <v>1</v>
      </c>
      <c r="D80" s="315">
        <v>8</v>
      </c>
      <c r="E80" s="315">
        <v>18</v>
      </c>
      <c r="F80" s="315">
        <v>79</v>
      </c>
      <c r="G80" s="315">
        <v>2077</v>
      </c>
      <c r="H80" s="449">
        <v>2.25</v>
      </c>
      <c r="I80" s="449">
        <v>4.3888888888888893</v>
      </c>
      <c r="J80" s="480">
        <v>115.38888888888889</v>
      </c>
    </row>
    <row r="81" spans="1:10" ht="13.15" customHeight="1" x14ac:dyDescent="0.2">
      <c r="A81" s="471">
        <v>12</v>
      </c>
      <c r="B81" s="455" t="s">
        <v>165</v>
      </c>
      <c r="C81" s="319">
        <v>3</v>
      </c>
      <c r="D81" s="315">
        <v>17</v>
      </c>
      <c r="E81" s="315">
        <v>70</v>
      </c>
      <c r="F81" s="315">
        <v>197</v>
      </c>
      <c r="G81" s="315">
        <v>5787</v>
      </c>
      <c r="H81" s="449">
        <v>4.117647058823529</v>
      </c>
      <c r="I81" s="449">
        <v>2.8142857142857145</v>
      </c>
      <c r="J81" s="480">
        <v>82.671428571428578</v>
      </c>
    </row>
    <row r="82" spans="1:10" ht="13.15" customHeight="1" x14ac:dyDescent="0.2">
      <c r="A82" s="471"/>
      <c r="B82" s="455"/>
      <c r="C82" s="492"/>
      <c r="D82" s="492"/>
      <c r="E82" s="492"/>
      <c r="F82" s="492"/>
      <c r="G82" s="492"/>
      <c r="H82" s="449"/>
      <c r="I82" s="449"/>
      <c r="J82" s="480"/>
    </row>
    <row r="83" spans="1:10" ht="13.15" customHeight="1" x14ac:dyDescent="0.25">
      <c r="A83" s="383"/>
      <c r="B83" s="495" t="s">
        <v>20</v>
      </c>
      <c r="C83" s="1110">
        <v>14</v>
      </c>
      <c r="D83" s="803">
        <v>224</v>
      </c>
      <c r="E83" s="803">
        <v>931</v>
      </c>
      <c r="F83" s="803">
        <v>2635</v>
      </c>
      <c r="G83" s="803">
        <v>69305</v>
      </c>
      <c r="H83" s="449">
        <v>4.15625</v>
      </c>
      <c r="I83" s="449">
        <v>2.8302900107411384</v>
      </c>
      <c r="J83" s="480">
        <v>74.441460794844247</v>
      </c>
    </row>
    <row r="84" spans="1:10" ht="13.15" customHeight="1" x14ac:dyDescent="0.25">
      <c r="A84" s="383"/>
      <c r="B84" s="495"/>
      <c r="C84" s="490"/>
      <c r="D84" s="490"/>
      <c r="E84" s="494"/>
      <c r="F84" s="494"/>
      <c r="G84" s="494"/>
      <c r="H84" s="452"/>
      <c r="I84" s="452"/>
      <c r="J84" s="451"/>
    </row>
    <row r="85" spans="1:10" ht="10.15" customHeight="1" x14ac:dyDescent="0.2">
      <c r="A85" s="496" t="s">
        <v>88</v>
      </c>
      <c r="B85" s="497"/>
      <c r="C85" s="460" t="s">
        <v>89</v>
      </c>
      <c r="D85" s="460"/>
      <c r="E85" s="460"/>
      <c r="F85" s="460"/>
      <c r="G85" s="460"/>
      <c r="H85" s="461"/>
      <c r="I85" s="461"/>
      <c r="J85" s="461"/>
    </row>
    <row r="86" spans="1:10" ht="10.15" customHeight="1" x14ac:dyDescent="0.2">
      <c r="A86" s="496" t="s">
        <v>326</v>
      </c>
      <c r="B86" s="498"/>
      <c r="C86" s="498"/>
      <c r="D86" s="498"/>
      <c r="E86" s="498"/>
      <c r="F86" s="498"/>
      <c r="G86" s="498"/>
      <c r="H86" s="461"/>
      <c r="I86" s="461"/>
      <c r="J86" s="461"/>
    </row>
    <row r="87" spans="1:10" ht="10.15" customHeight="1" x14ac:dyDescent="0.2">
      <c r="A87" s="496" t="s">
        <v>325</v>
      </c>
      <c r="B87" s="498"/>
      <c r="C87" s="498"/>
      <c r="D87" s="498"/>
      <c r="E87" s="498"/>
      <c r="F87" s="498"/>
      <c r="G87" s="498"/>
      <c r="H87" s="461"/>
      <c r="I87" s="461"/>
      <c r="J87" s="461"/>
    </row>
    <row r="88" spans="1:10" ht="10.15" customHeight="1" x14ac:dyDescent="0.2">
      <c r="A88" s="496" t="s">
        <v>108</v>
      </c>
      <c r="B88" s="498"/>
      <c r="C88" s="498"/>
      <c r="D88" s="498"/>
      <c r="E88" s="498"/>
      <c r="F88" s="498"/>
      <c r="G88" s="498"/>
      <c r="H88" s="461"/>
      <c r="I88" s="461"/>
      <c r="J88" s="461"/>
    </row>
    <row r="89" spans="1:10" x14ac:dyDescent="0.2">
      <c r="A89" s="464"/>
      <c r="B89" s="465"/>
      <c r="C89" s="465"/>
      <c r="D89" s="465"/>
      <c r="E89" s="465"/>
      <c r="F89" s="465"/>
      <c r="G89" s="465"/>
      <c r="H89" s="465"/>
      <c r="I89" s="465"/>
      <c r="J89" s="465"/>
    </row>
    <row r="90" spans="1:10" x14ac:dyDescent="0.2">
      <c r="A90" s="376"/>
      <c r="B90" s="461"/>
      <c r="C90" s="499"/>
      <c r="D90" s="499"/>
      <c r="E90" s="499"/>
      <c r="F90" s="499"/>
      <c r="G90" s="499"/>
      <c r="H90" s="461"/>
      <c r="I90" s="461"/>
      <c r="J90" s="461"/>
    </row>
    <row r="91" spans="1:10" x14ac:dyDescent="0.2">
      <c r="A91" s="506" t="s">
        <v>367</v>
      </c>
      <c r="B91" s="587"/>
      <c r="C91" s="587"/>
      <c r="D91" s="587"/>
      <c r="E91" s="587"/>
      <c r="F91" s="587"/>
      <c r="G91" s="587"/>
      <c r="H91" s="588"/>
      <c r="I91" s="588"/>
      <c r="J91" s="66" t="s">
        <v>300</v>
      </c>
    </row>
    <row r="92" spans="1:10" x14ac:dyDescent="0.2">
      <c r="A92" s="376"/>
      <c r="B92" s="461"/>
      <c r="C92" s="461"/>
      <c r="D92" s="461"/>
      <c r="E92" s="461"/>
      <c r="F92" s="461"/>
      <c r="G92" s="461"/>
      <c r="H92" s="461"/>
      <c r="I92" s="461"/>
      <c r="J92" s="461"/>
    </row>
    <row r="93" spans="1:10" x14ac:dyDescent="0.2">
      <c r="A93" s="460"/>
      <c r="B93" s="461"/>
      <c r="C93" s="461"/>
      <c r="D93" s="461"/>
      <c r="E93" s="461"/>
      <c r="F93" s="461"/>
      <c r="G93" s="461"/>
      <c r="H93" s="461"/>
      <c r="I93" s="461"/>
      <c r="J93" s="461"/>
    </row>
    <row r="94" spans="1:10" x14ac:dyDescent="0.2">
      <c r="A94" s="376"/>
      <c r="B94" s="376"/>
      <c r="C94" s="376"/>
      <c r="D94" s="376"/>
      <c r="E94" s="376"/>
      <c r="F94" s="376"/>
      <c r="G94" s="376"/>
      <c r="H94" s="376"/>
      <c r="I94" s="376"/>
      <c r="J94" s="376"/>
    </row>
    <row r="95" spans="1:10" x14ac:dyDescent="0.2">
      <c r="A95" s="684"/>
      <c r="B95" s="376"/>
      <c r="C95" s="376"/>
      <c r="D95" s="376"/>
      <c r="E95" s="376"/>
      <c r="F95" s="376"/>
      <c r="G95" s="376"/>
      <c r="H95" s="376"/>
      <c r="I95" s="376"/>
      <c r="J95" s="376"/>
    </row>
    <row r="96" spans="1:10" x14ac:dyDescent="0.2">
      <c r="A96" s="684"/>
      <c r="B96" s="376"/>
      <c r="C96" s="376"/>
      <c r="D96" s="376"/>
      <c r="E96" s="376"/>
      <c r="F96" s="376"/>
      <c r="G96" s="376"/>
      <c r="H96" s="376"/>
      <c r="I96" s="376"/>
      <c r="J96" s="376"/>
    </row>
    <row r="97" spans="1:10" x14ac:dyDescent="0.2">
      <c r="A97" s="684"/>
      <c r="B97" s="376"/>
      <c r="C97" s="376"/>
      <c r="D97" s="376"/>
      <c r="E97" s="376"/>
      <c r="F97" s="376"/>
      <c r="G97" s="376"/>
      <c r="H97" s="376"/>
      <c r="I97" s="376"/>
      <c r="J97" s="376"/>
    </row>
    <row r="98" spans="1:10" x14ac:dyDescent="0.2">
      <c r="A98" s="684"/>
      <c r="B98" s="376"/>
      <c r="C98" s="376"/>
      <c r="D98" s="376"/>
      <c r="E98" s="376"/>
      <c r="F98" s="376"/>
      <c r="G98" s="376"/>
      <c r="H98" s="376"/>
      <c r="I98" s="376"/>
      <c r="J98" s="376"/>
    </row>
    <row r="99" spans="1:10" x14ac:dyDescent="0.2">
      <c r="A99" s="684"/>
      <c r="B99" s="376"/>
      <c r="C99" s="376"/>
      <c r="D99" s="376"/>
      <c r="E99" s="376"/>
      <c r="F99" s="376"/>
      <c r="G99" s="376"/>
      <c r="H99" s="376"/>
      <c r="I99" s="376"/>
      <c r="J99" s="376"/>
    </row>
    <row r="100" spans="1:10" x14ac:dyDescent="0.2">
      <c r="A100" s="684"/>
      <c r="B100" s="376"/>
      <c r="C100" s="376"/>
      <c r="D100" s="376"/>
      <c r="E100" s="376"/>
      <c r="F100" s="376"/>
      <c r="G100" s="376"/>
      <c r="H100" s="376"/>
      <c r="I100" s="376"/>
      <c r="J100" s="376"/>
    </row>
    <row r="101" spans="1:10" x14ac:dyDescent="0.2">
      <c r="A101" s="376"/>
      <c r="B101" s="376"/>
      <c r="C101" s="376"/>
      <c r="D101" s="376"/>
      <c r="E101" s="376"/>
      <c r="F101" s="376"/>
      <c r="G101" s="376"/>
      <c r="H101" s="376"/>
      <c r="I101" s="376"/>
      <c r="J101" s="376"/>
    </row>
    <row r="102" spans="1:10" x14ac:dyDescent="0.2">
      <c r="A102" s="376"/>
      <c r="B102" s="376"/>
      <c r="C102" s="376"/>
      <c r="D102" s="376"/>
      <c r="E102" s="376"/>
      <c r="F102" s="376"/>
      <c r="G102" s="376"/>
      <c r="H102" s="376"/>
      <c r="I102" s="376"/>
      <c r="J102" s="376"/>
    </row>
    <row r="103" spans="1:10" x14ac:dyDescent="0.2">
      <c r="A103" s="376"/>
      <c r="B103" s="376"/>
      <c r="C103" s="376"/>
      <c r="D103" s="376"/>
      <c r="E103" s="376"/>
      <c r="F103" s="376"/>
      <c r="G103" s="376"/>
      <c r="H103" s="376"/>
      <c r="I103" s="376"/>
      <c r="J103" s="376"/>
    </row>
    <row r="104" spans="1:10" x14ac:dyDescent="0.2">
      <c r="A104" s="376"/>
      <c r="B104" s="376"/>
      <c r="C104" s="376"/>
      <c r="D104" s="376"/>
      <c r="E104" s="376"/>
      <c r="F104" s="376"/>
      <c r="G104" s="376"/>
      <c r="H104" s="376"/>
      <c r="I104" s="376"/>
      <c r="J104" s="376"/>
    </row>
    <row r="105" spans="1:10" x14ac:dyDescent="0.2">
      <c r="A105" s="376"/>
      <c r="B105" s="376"/>
      <c r="C105" s="376"/>
      <c r="D105" s="376"/>
      <c r="E105" s="376"/>
      <c r="F105" s="376"/>
      <c r="G105" s="376"/>
      <c r="H105" s="376"/>
      <c r="I105" s="376"/>
      <c r="J105" s="376"/>
    </row>
    <row r="106" spans="1:10" x14ac:dyDescent="0.2">
      <c r="A106" s="376"/>
      <c r="B106" s="376"/>
      <c r="C106" s="376"/>
      <c r="D106" s="376"/>
      <c r="E106" s="376"/>
      <c r="F106" s="376"/>
      <c r="G106" s="376"/>
      <c r="H106" s="376"/>
      <c r="I106" s="376"/>
      <c r="J106" s="376"/>
    </row>
    <row r="107" spans="1:10" x14ac:dyDescent="0.2">
      <c r="A107" s="376"/>
      <c r="B107" s="376"/>
      <c r="C107" s="376"/>
      <c r="D107" s="376"/>
      <c r="E107" s="376"/>
      <c r="F107" s="376"/>
      <c r="G107" s="376"/>
      <c r="H107" s="376"/>
      <c r="I107" s="376"/>
      <c r="J107" s="376"/>
    </row>
    <row r="108" spans="1:10" x14ac:dyDescent="0.2">
      <c r="A108" s="376"/>
      <c r="B108" s="376"/>
      <c r="C108" s="376"/>
      <c r="D108" s="376"/>
      <c r="E108" s="376"/>
      <c r="F108" s="376"/>
      <c r="G108" s="376"/>
      <c r="H108" s="376"/>
      <c r="I108" s="376"/>
      <c r="J108" s="376"/>
    </row>
    <row r="109" spans="1:10" x14ac:dyDescent="0.2">
      <c r="A109" s="376"/>
      <c r="B109" s="376"/>
      <c r="C109" s="376"/>
      <c r="D109" s="376"/>
      <c r="E109" s="376"/>
      <c r="F109" s="376"/>
      <c r="G109" s="376"/>
      <c r="H109" s="376"/>
      <c r="I109" s="376"/>
      <c r="J109" s="376"/>
    </row>
    <row r="110" spans="1:10" x14ac:dyDescent="0.2">
      <c r="A110" s="376"/>
      <c r="B110" s="376"/>
      <c r="C110" s="376"/>
      <c r="D110" s="376"/>
      <c r="E110" s="376"/>
      <c r="F110" s="376"/>
      <c r="G110" s="376"/>
      <c r="H110" s="376"/>
      <c r="I110" s="376"/>
      <c r="J110" s="376"/>
    </row>
    <row r="111" spans="1:10" x14ac:dyDescent="0.2">
      <c r="A111" s="376"/>
      <c r="B111" s="376"/>
      <c r="C111" s="376"/>
      <c r="D111" s="376"/>
      <c r="E111" s="376"/>
      <c r="F111" s="376"/>
      <c r="G111" s="376"/>
      <c r="H111" s="376"/>
      <c r="I111" s="376"/>
      <c r="J111" s="376"/>
    </row>
    <row r="112" spans="1:10" x14ac:dyDescent="0.2">
      <c r="A112" s="41"/>
      <c r="B112" s="41"/>
      <c r="C112" s="41"/>
      <c r="D112" s="41"/>
      <c r="E112" s="41"/>
      <c r="F112" s="41"/>
      <c r="G112" s="41"/>
    </row>
    <row r="113" spans="1:7" x14ac:dyDescent="0.2">
      <c r="A113" s="41"/>
      <c r="B113" s="41"/>
      <c r="C113" s="41"/>
      <c r="D113" s="41"/>
      <c r="E113" s="41"/>
      <c r="F113" s="41"/>
      <c r="G113" s="41"/>
    </row>
    <row r="114" spans="1:7" x14ac:dyDescent="0.2">
      <c r="A114" s="41"/>
      <c r="B114" s="41"/>
      <c r="C114" s="41"/>
      <c r="D114" s="41"/>
      <c r="E114" s="41"/>
      <c r="F114" s="41"/>
      <c r="G114" s="41"/>
    </row>
    <row r="115" spans="1:7" x14ac:dyDescent="0.2">
      <c r="A115" s="41"/>
      <c r="B115" s="41"/>
      <c r="C115" s="41"/>
      <c r="D115" s="41"/>
      <c r="E115" s="41"/>
      <c r="F115" s="41"/>
      <c r="G115" s="41"/>
    </row>
    <row r="116" spans="1:7" x14ac:dyDescent="0.2">
      <c r="A116" s="41"/>
      <c r="B116" s="41"/>
      <c r="C116" s="41"/>
      <c r="D116" s="41"/>
      <c r="E116" s="41"/>
      <c r="F116" s="41"/>
      <c r="G116" s="41"/>
    </row>
    <row r="117" spans="1:7" x14ac:dyDescent="0.2">
      <c r="A117" s="41"/>
      <c r="B117" s="41"/>
      <c r="C117" s="41"/>
      <c r="D117" s="41"/>
      <c r="E117" s="41"/>
      <c r="F117" s="41"/>
      <c r="G117" s="41"/>
    </row>
    <row r="118" spans="1:7" x14ac:dyDescent="0.2">
      <c r="A118" s="41"/>
      <c r="B118" s="41"/>
      <c r="C118" s="41"/>
      <c r="D118" s="41"/>
      <c r="E118" s="41"/>
      <c r="F118" s="41"/>
      <c r="G118" s="41"/>
    </row>
    <row r="119" spans="1:7" x14ac:dyDescent="0.2">
      <c r="A119" s="41"/>
      <c r="B119" s="41"/>
      <c r="C119" s="41"/>
      <c r="D119" s="41"/>
      <c r="E119" s="41"/>
      <c r="F119" s="41"/>
      <c r="G119" s="41"/>
    </row>
    <row r="120" spans="1:7" x14ac:dyDescent="0.2">
      <c r="A120" s="41"/>
      <c r="B120" s="41"/>
      <c r="C120" s="41"/>
      <c r="D120" s="41"/>
      <c r="E120" s="41"/>
      <c r="F120" s="41"/>
      <c r="G120" s="41"/>
    </row>
    <row r="121" spans="1:7" x14ac:dyDescent="0.2">
      <c r="A121" s="41"/>
      <c r="B121" s="41"/>
      <c r="C121" s="41"/>
      <c r="D121" s="41"/>
      <c r="E121" s="41"/>
      <c r="F121" s="41"/>
      <c r="G121" s="41"/>
    </row>
    <row r="122" spans="1:7" x14ac:dyDescent="0.2">
      <c r="A122" s="41"/>
      <c r="B122" s="41"/>
      <c r="C122" s="41"/>
      <c r="D122" s="41"/>
      <c r="E122" s="41"/>
      <c r="F122" s="41"/>
      <c r="G122" s="41"/>
    </row>
    <row r="123" spans="1:7" x14ac:dyDescent="0.2">
      <c r="A123" s="41"/>
      <c r="B123" s="41"/>
      <c r="C123" s="41"/>
      <c r="D123" s="41"/>
      <c r="E123" s="41"/>
      <c r="F123" s="41"/>
      <c r="G123" s="41"/>
    </row>
    <row r="124" spans="1:7" x14ac:dyDescent="0.2">
      <c r="A124" s="41"/>
      <c r="B124" s="41"/>
      <c r="C124" s="41"/>
      <c r="D124" s="41"/>
      <c r="E124" s="41"/>
      <c r="F124" s="41"/>
      <c r="G124" s="41"/>
    </row>
    <row r="125" spans="1:7" x14ac:dyDescent="0.2">
      <c r="A125" s="41"/>
      <c r="B125" s="41"/>
      <c r="C125" s="41"/>
      <c r="D125" s="41"/>
      <c r="E125" s="41"/>
      <c r="F125" s="41"/>
      <c r="G125" s="41"/>
    </row>
    <row r="126" spans="1:7" x14ac:dyDescent="0.2">
      <c r="A126" s="41"/>
      <c r="B126" s="41"/>
      <c r="C126" s="41"/>
      <c r="D126" s="41"/>
      <c r="E126" s="41"/>
      <c r="F126" s="41"/>
      <c r="G126" s="41"/>
    </row>
    <row r="127" spans="1:7" x14ac:dyDescent="0.2">
      <c r="A127" s="41"/>
      <c r="B127" s="41"/>
      <c r="C127" s="41"/>
      <c r="D127" s="41"/>
      <c r="E127" s="41"/>
      <c r="F127" s="41"/>
      <c r="G127" s="41"/>
    </row>
    <row r="128" spans="1:7" x14ac:dyDescent="0.2">
      <c r="A128" s="41"/>
      <c r="B128" s="41"/>
      <c r="C128" s="41"/>
      <c r="D128" s="41"/>
      <c r="E128" s="41"/>
      <c r="F128" s="41"/>
      <c r="G128" s="41"/>
    </row>
    <row r="129" spans="1:7" x14ac:dyDescent="0.2">
      <c r="A129" s="41"/>
      <c r="B129" s="41"/>
      <c r="C129" s="41"/>
      <c r="D129" s="41"/>
      <c r="E129" s="41"/>
      <c r="F129" s="41"/>
      <c r="G129" s="41"/>
    </row>
    <row r="130" spans="1:7" x14ac:dyDescent="0.2">
      <c r="A130" s="41"/>
      <c r="B130" s="41"/>
      <c r="C130" s="41"/>
      <c r="D130" s="41"/>
      <c r="E130" s="41"/>
      <c r="F130" s="41"/>
      <c r="G130" s="41"/>
    </row>
    <row r="131" spans="1:7" x14ac:dyDescent="0.2">
      <c r="A131" s="41"/>
      <c r="B131" s="41"/>
      <c r="C131" s="41"/>
      <c r="D131" s="41"/>
      <c r="E131" s="41"/>
      <c r="F131" s="41"/>
      <c r="G131" s="41"/>
    </row>
    <row r="132" spans="1:7" x14ac:dyDescent="0.2">
      <c r="A132" s="41"/>
      <c r="B132" s="41"/>
      <c r="C132" s="41"/>
      <c r="D132" s="41"/>
      <c r="E132" s="41"/>
      <c r="F132" s="41"/>
      <c r="G132" s="41"/>
    </row>
    <row r="133" spans="1:7" x14ac:dyDescent="0.2">
      <c r="A133" s="41"/>
      <c r="B133" s="41"/>
      <c r="C133" s="41"/>
      <c r="D133" s="41"/>
      <c r="E133" s="41"/>
      <c r="F133" s="41"/>
      <c r="G133" s="41"/>
    </row>
    <row r="134" spans="1:7" x14ac:dyDescent="0.2">
      <c r="A134" s="41"/>
      <c r="B134" s="41"/>
      <c r="C134" s="41"/>
      <c r="D134" s="41"/>
      <c r="E134" s="41"/>
      <c r="F134" s="41"/>
      <c r="G134" s="41"/>
    </row>
    <row r="135" spans="1:7" x14ac:dyDescent="0.2">
      <c r="A135" s="41"/>
      <c r="B135" s="41"/>
      <c r="C135" s="41"/>
      <c r="D135" s="41"/>
      <c r="E135" s="41"/>
      <c r="F135" s="41"/>
      <c r="G135" s="41"/>
    </row>
    <row r="136" spans="1:7" x14ac:dyDescent="0.2">
      <c r="A136" s="41"/>
      <c r="B136" s="41"/>
      <c r="C136" s="41"/>
      <c r="D136" s="41"/>
      <c r="E136" s="41"/>
      <c r="F136" s="41"/>
      <c r="G136" s="41"/>
    </row>
    <row r="137" spans="1:7" x14ac:dyDescent="0.2">
      <c r="A137" s="41"/>
      <c r="B137" s="41"/>
      <c r="C137" s="41"/>
      <c r="D137" s="41"/>
      <c r="E137" s="41"/>
      <c r="F137" s="41"/>
      <c r="G137" s="41"/>
    </row>
    <row r="138" spans="1:7" x14ac:dyDescent="0.2">
      <c r="A138" s="41"/>
      <c r="B138" s="41"/>
      <c r="C138" s="41"/>
      <c r="D138" s="41"/>
      <c r="E138" s="41"/>
      <c r="F138" s="41"/>
      <c r="G138" s="41"/>
    </row>
    <row r="139" spans="1:7" x14ac:dyDescent="0.2">
      <c r="A139" s="41"/>
      <c r="B139" s="41"/>
      <c r="C139" s="41"/>
      <c r="D139" s="41"/>
      <c r="E139" s="41"/>
      <c r="F139" s="41"/>
      <c r="G139" s="41"/>
    </row>
    <row r="140" spans="1:7" x14ac:dyDescent="0.2">
      <c r="A140" s="41"/>
      <c r="B140" s="41"/>
      <c r="C140" s="41"/>
      <c r="D140" s="41"/>
      <c r="E140" s="41"/>
      <c r="F140" s="41"/>
      <c r="G140" s="41"/>
    </row>
    <row r="141" spans="1:7" x14ac:dyDescent="0.2">
      <c r="A141" s="41"/>
      <c r="B141" s="41"/>
      <c r="C141" s="41"/>
      <c r="D141" s="41"/>
      <c r="E141" s="41"/>
      <c r="F141" s="41"/>
      <c r="G141" s="41"/>
    </row>
    <row r="142" spans="1:7" x14ac:dyDescent="0.2">
      <c r="A142" s="41"/>
      <c r="B142" s="41"/>
      <c r="C142" s="41"/>
      <c r="D142" s="41"/>
      <c r="E142" s="41"/>
      <c r="F142" s="41"/>
      <c r="G142" s="41"/>
    </row>
    <row r="143" spans="1:7" x14ac:dyDescent="0.2">
      <c r="A143" s="41"/>
      <c r="B143" s="41"/>
      <c r="C143" s="41"/>
      <c r="D143" s="41"/>
      <c r="E143" s="41"/>
      <c r="F143" s="41"/>
      <c r="G143" s="41"/>
    </row>
    <row r="144" spans="1:7" x14ac:dyDescent="0.2">
      <c r="A144" s="41"/>
      <c r="B144" s="41"/>
      <c r="C144" s="41"/>
      <c r="D144" s="41"/>
      <c r="E144" s="41"/>
      <c r="F144" s="41"/>
      <c r="G144" s="41"/>
    </row>
    <row r="145" spans="1:7" x14ac:dyDescent="0.2">
      <c r="A145" s="41"/>
      <c r="B145" s="41"/>
      <c r="C145" s="41"/>
      <c r="D145" s="41"/>
      <c r="E145" s="41"/>
      <c r="F145" s="41"/>
      <c r="G145" s="41"/>
    </row>
    <row r="146" spans="1:7" x14ac:dyDescent="0.2">
      <c r="A146" s="41"/>
      <c r="B146" s="41"/>
      <c r="C146" s="41"/>
      <c r="D146" s="41"/>
      <c r="E146" s="41"/>
      <c r="F146" s="41"/>
      <c r="G146" s="41"/>
    </row>
    <row r="147" spans="1:7" x14ac:dyDescent="0.2">
      <c r="A147" s="41"/>
      <c r="B147" s="41"/>
      <c r="C147" s="41"/>
      <c r="D147" s="41"/>
      <c r="E147" s="41"/>
      <c r="F147" s="41"/>
      <c r="G147" s="41"/>
    </row>
    <row r="148" spans="1:7" x14ac:dyDescent="0.2">
      <c r="A148" s="41"/>
      <c r="B148" s="41"/>
      <c r="C148" s="41"/>
      <c r="D148" s="41"/>
      <c r="E148" s="41"/>
      <c r="F148" s="41"/>
      <c r="G148" s="41"/>
    </row>
    <row r="149" spans="1:7" x14ac:dyDescent="0.2">
      <c r="A149" s="41"/>
      <c r="B149" s="41"/>
      <c r="C149" s="41"/>
      <c r="D149" s="41"/>
      <c r="E149" s="41"/>
      <c r="F149" s="41"/>
      <c r="G149" s="41"/>
    </row>
    <row r="150" spans="1:7" x14ac:dyDescent="0.2">
      <c r="A150" s="41"/>
      <c r="B150" s="41"/>
      <c r="C150" s="41"/>
      <c r="D150" s="41"/>
      <c r="E150" s="41"/>
      <c r="F150" s="41"/>
      <c r="G150" s="41"/>
    </row>
    <row r="151" spans="1:7" x14ac:dyDescent="0.2">
      <c r="A151" s="41"/>
      <c r="B151" s="41"/>
      <c r="C151" s="41"/>
      <c r="D151" s="41"/>
      <c r="E151" s="41"/>
      <c r="F151" s="41"/>
      <c r="G151" s="41"/>
    </row>
    <row r="152" spans="1:7" x14ac:dyDescent="0.2">
      <c r="A152" s="41"/>
      <c r="B152" s="41"/>
      <c r="C152" s="41"/>
      <c r="D152" s="41"/>
      <c r="E152" s="41"/>
      <c r="F152" s="41"/>
      <c r="G152" s="41"/>
    </row>
    <row r="153" spans="1:7" x14ac:dyDescent="0.2">
      <c r="A153" s="41"/>
      <c r="B153" s="41"/>
      <c r="C153" s="41"/>
      <c r="D153" s="41"/>
      <c r="E153" s="41"/>
      <c r="F153" s="41"/>
      <c r="G153" s="41"/>
    </row>
    <row r="154" spans="1:7" x14ac:dyDescent="0.2">
      <c r="A154" s="41"/>
      <c r="B154" s="41"/>
      <c r="C154" s="41"/>
      <c r="D154" s="41"/>
      <c r="E154" s="41"/>
      <c r="F154" s="41"/>
      <c r="G154" s="41"/>
    </row>
    <row r="155" spans="1:7" x14ac:dyDescent="0.2">
      <c r="A155" s="41"/>
      <c r="B155" s="41"/>
      <c r="C155" s="41"/>
      <c r="D155" s="41"/>
      <c r="E155" s="41"/>
      <c r="F155" s="41"/>
      <c r="G155" s="41"/>
    </row>
    <row r="156" spans="1:7" x14ac:dyDescent="0.2">
      <c r="A156" s="41"/>
      <c r="B156" s="41"/>
      <c r="C156" s="41"/>
      <c r="D156" s="41"/>
      <c r="E156" s="41"/>
      <c r="F156" s="41"/>
      <c r="G156" s="41"/>
    </row>
    <row r="157" spans="1:7" x14ac:dyDescent="0.2">
      <c r="A157" s="41"/>
      <c r="B157" s="41"/>
      <c r="C157" s="41"/>
      <c r="D157" s="41"/>
      <c r="E157" s="41"/>
      <c r="F157" s="41"/>
      <c r="G157" s="41"/>
    </row>
    <row r="158" spans="1:7" x14ac:dyDescent="0.2">
      <c r="A158" s="41"/>
      <c r="B158" s="41"/>
      <c r="C158" s="41"/>
      <c r="D158" s="41"/>
      <c r="E158" s="41"/>
      <c r="F158" s="41"/>
      <c r="G158" s="41"/>
    </row>
    <row r="159" spans="1:7" x14ac:dyDescent="0.2">
      <c r="A159" s="41"/>
      <c r="B159" s="41"/>
      <c r="C159" s="41"/>
      <c r="D159" s="41"/>
      <c r="E159" s="41"/>
      <c r="F159" s="41"/>
      <c r="G159" s="41"/>
    </row>
    <row r="160" spans="1:7" x14ac:dyDescent="0.2">
      <c r="A160" s="41"/>
      <c r="B160" s="41"/>
      <c r="C160" s="41"/>
      <c r="D160" s="41"/>
      <c r="E160" s="41"/>
      <c r="F160" s="41"/>
      <c r="G160" s="41"/>
    </row>
    <row r="161" spans="1:7" x14ac:dyDescent="0.2">
      <c r="A161" s="41"/>
      <c r="B161" s="41"/>
      <c r="C161" s="41"/>
      <c r="D161" s="41"/>
      <c r="E161" s="41"/>
      <c r="F161" s="41"/>
      <c r="G161" s="41"/>
    </row>
    <row r="162" spans="1:7" x14ac:dyDescent="0.2">
      <c r="A162" s="41"/>
      <c r="B162" s="41"/>
      <c r="C162" s="41"/>
      <c r="D162" s="41"/>
      <c r="E162" s="41"/>
      <c r="F162" s="41"/>
      <c r="G162" s="41"/>
    </row>
    <row r="163" spans="1:7" x14ac:dyDescent="0.2">
      <c r="A163" s="41"/>
      <c r="B163" s="41"/>
      <c r="C163" s="41"/>
      <c r="D163" s="41"/>
      <c r="E163" s="41"/>
      <c r="F163" s="41"/>
      <c r="G163" s="41"/>
    </row>
    <row r="164" spans="1:7" x14ac:dyDescent="0.2">
      <c r="A164" s="41"/>
      <c r="B164" s="41"/>
      <c r="C164" s="41"/>
      <c r="D164" s="41"/>
      <c r="E164" s="41"/>
      <c r="F164" s="41"/>
      <c r="G164" s="41"/>
    </row>
    <row r="165" spans="1:7" x14ac:dyDescent="0.2">
      <c r="A165" s="41"/>
      <c r="B165" s="41"/>
      <c r="C165" s="41"/>
      <c r="D165" s="41"/>
      <c r="E165" s="41"/>
      <c r="F165" s="41"/>
      <c r="G165" s="41"/>
    </row>
    <row r="166" spans="1:7" x14ac:dyDescent="0.2">
      <c r="A166" s="41"/>
      <c r="B166" s="41"/>
      <c r="C166" s="41"/>
      <c r="D166" s="41"/>
      <c r="E166" s="41"/>
      <c r="F166" s="41"/>
      <c r="G166" s="41"/>
    </row>
    <row r="167" spans="1:7" x14ac:dyDescent="0.2">
      <c r="A167" s="41"/>
      <c r="B167" s="41"/>
      <c r="C167" s="41"/>
      <c r="D167" s="41"/>
      <c r="E167" s="41"/>
      <c r="F167" s="41"/>
      <c r="G167" s="41"/>
    </row>
    <row r="168" spans="1:7" x14ac:dyDescent="0.2">
      <c r="A168" s="41"/>
      <c r="B168" s="41"/>
      <c r="C168" s="41"/>
      <c r="D168" s="41"/>
      <c r="E168" s="41"/>
      <c r="F168" s="41"/>
      <c r="G168" s="41"/>
    </row>
    <row r="169" spans="1:7" x14ac:dyDescent="0.2">
      <c r="A169" s="41"/>
      <c r="B169" s="41"/>
      <c r="C169" s="41"/>
      <c r="D169" s="41"/>
      <c r="E169" s="41"/>
      <c r="F169" s="41"/>
      <c r="G169" s="41"/>
    </row>
    <row r="170" spans="1:7" x14ac:dyDescent="0.2">
      <c r="A170" s="41"/>
      <c r="B170" s="41"/>
      <c r="C170" s="41"/>
      <c r="D170" s="41"/>
      <c r="E170" s="41"/>
      <c r="F170" s="41"/>
      <c r="G170" s="41"/>
    </row>
    <row r="171" spans="1:7" x14ac:dyDescent="0.2">
      <c r="A171" s="41"/>
      <c r="B171" s="41"/>
      <c r="C171" s="41"/>
      <c r="D171" s="41"/>
      <c r="E171" s="41"/>
      <c r="F171" s="41"/>
      <c r="G171" s="41"/>
    </row>
    <row r="172" spans="1:7" x14ac:dyDescent="0.2">
      <c r="A172" s="41"/>
      <c r="B172" s="41"/>
      <c r="C172" s="41"/>
      <c r="D172" s="41"/>
      <c r="E172" s="41"/>
      <c r="F172" s="41"/>
      <c r="G172" s="41"/>
    </row>
    <row r="173" spans="1:7" x14ac:dyDescent="0.2">
      <c r="A173" s="41"/>
      <c r="B173" s="41"/>
      <c r="C173" s="41"/>
      <c r="D173" s="41"/>
      <c r="E173" s="41"/>
      <c r="F173" s="41"/>
      <c r="G173" s="41"/>
    </row>
    <row r="174" spans="1:7" x14ac:dyDescent="0.2">
      <c r="A174" s="41"/>
      <c r="B174" s="41"/>
      <c r="C174" s="41"/>
      <c r="D174" s="41"/>
      <c r="E174" s="41"/>
      <c r="F174" s="41"/>
      <c r="G174" s="41"/>
    </row>
    <row r="175" spans="1:7" x14ac:dyDescent="0.2">
      <c r="A175" s="41"/>
      <c r="B175" s="41"/>
      <c r="C175" s="41"/>
      <c r="D175" s="41"/>
      <c r="E175" s="41"/>
      <c r="F175" s="41"/>
      <c r="G175" s="41"/>
    </row>
    <row r="176" spans="1:7" x14ac:dyDescent="0.2">
      <c r="A176" s="41"/>
      <c r="B176" s="41"/>
      <c r="C176" s="41"/>
      <c r="D176" s="41"/>
      <c r="E176" s="41"/>
      <c r="F176" s="41"/>
      <c r="G176" s="41"/>
    </row>
    <row r="177" spans="1:7" x14ac:dyDescent="0.2">
      <c r="A177" s="41"/>
      <c r="B177" s="41"/>
      <c r="C177" s="41"/>
      <c r="D177" s="41"/>
      <c r="E177" s="41"/>
      <c r="F177" s="41"/>
      <c r="G177" s="41"/>
    </row>
    <row r="178" spans="1:7" x14ac:dyDescent="0.2">
      <c r="A178" s="41"/>
      <c r="B178" s="41"/>
      <c r="C178" s="41"/>
      <c r="D178" s="41"/>
      <c r="E178" s="41"/>
      <c r="F178" s="41"/>
      <c r="G178" s="41"/>
    </row>
    <row r="179" spans="1:7" x14ac:dyDescent="0.2">
      <c r="A179" s="41"/>
      <c r="B179" s="41"/>
      <c r="C179" s="41"/>
      <c r="D179" s="41"/>
      <c r="E179" s="41"/>
      <c r="F179" s="41"/>
      <c r="G179" s="41"/>
    </row>
    <row r="180" spans="1:7" x14ac:dyDescent="0.2">
      <c r="A180" s="41"/>
      <c r="B180" s="41"/>
      <c r="C180" s="41"/>
      <c r="D180" s="41"/>
      <c r="E180" s="41"/>
      <c r="F180" s="41"/>
      <c r="G180" s="41"/>
    </row>
    <row r="181" spans="1:7" x14ac:dyDescent="0.2">
      <c r="A181" s="41"/>
      <c r="B181" s="41"/>
      <c r="C181" s="41"/>
      <c r="D181" s="41"/>
      <c r="E181" s="41"/>
      <c r="F181" s="41"/>
      <c r="G181" s="41"/>
    </row>
    <row r="182" spans="1:7" x14ac:dyDescent="0.2">
      <c r="A182" s="41"/>
      <c r="B182" s="41"/>
      <c r="C182" s="41"/>
      <c r="D182" s="41"/>
      <c r="E182" s="41"/>
      <c r="F182" s="41"/>
      <c r="G182" s="41"/>
    </row>
    <row r="183" spans="1:7" x14ac:dyDescent="0.2">
      <c r="A183" s="41"/>
      <c r="B183" s="41"/>
      <c r="C183" s="41"/>
      <c r="D183" s="41"/>
      <c r="E183" s="41"/>
      <c r="F183" s="41"/>
      <c r="G183" s="41"/>
    </row>
    <row r="184" spans="1:7" x14ac:dyDescent="0.2">
      <c r="A184" s="41"/>
      <c r="B184" s="41"/>
      <c r="C184" s="41"/>
      <c r="D184" s="41"/>
      <c r="E184" s="41"/>
      <c r="F184" s="41"/>
      <c r="G184" s="41"/>
    </row>
    <row r="185" spans="1:7" x14ac:dyDescent="0.2">
      <c r="A185" s="41"/>
      <c r="B185" s="41"/>
      <c r="C185" s="41"/>
      <c r="D185" s="41"/>
      <c r="E185" s="41"/>
      <c r="F185" s="41"/>
      <c r="G185" s="41"/>
    </row>
    <row r="186" spans="1:7" x14ac:dyDescent="0.2">
      <c r="A186" s="41"/>
      <c r="B186" s="41"/>
      <c r="C186" s="41"/>
      <c r="D186" s="41"/>
      <c r="E186" s="41"/>
      <c r="F186" s="41"/>
      <c r="G186" s="41"/>
    </row>
    <row r="187" spans="1:7" x14ac:dyDescent="0.2">
      <c r="A187" s="41"/>
      <c r="B187" s="41"/>
      <c r="C187" s="41"/>
      <c r="D187" s="41"/>
      <c r="E187" s="41"/>
      <c r="F187" s="41"/>
      <c r="G187" s="41"/>
    </row>
    <row r="188" spans="1:7" x14ac:dyDescent="0.2">
      <c r="A188" s="41"/>
      <c r="B188" s="41"/>
      <c r="C188" s="41"/>
      <c r="D188" s="41"/>
      <c r="E188" s="41"/>
      <c r="F188" s="41"/>
      <c r="G188" s="41"/>
    </row>
    <row r="189" spans="1:7" x14ac:dyDescent="0.2">
      <c r="A189" s="41"/>
      <c r="B189" s="41"/>
      <c r="C189" s="41"/>
      <c r="D189" s="41"/>
      <c r="E189" s="41"/>
      <c r="F189" s="41"/>
      <c r="G189" s="41"/>
    </row>
    <row r="190" spans="1:7" x14ac:dyDescent="0.2">
      <c r="A190" s="41"/>
      <c r="B190" s="41"/>
      <c r="C190" s="41"/>
      <c r="D190" s="41"/>
      <c r="E190" s="41"/>
      <c r="F190" s="41"/>
      <c r="G190" s="41"/>
    </row>
    <row r="191" spans="1:7" x14ac:dyDescent="0.2">
      <c r="A191" s="41"/>
      <c r="B191" s="41"/>
      <c r="C191" s="41"/>
      <c r="D191" s="41"/>
      <c r="E191" s="41"/>
      <c r="F191" s="41"/>
      <c r="G191" s="41"/>
    </row>
    <row r="192" spans="1:7" x14ac:dyDescent="0.2">
      <c r="A192" s="41"/>
      <c r="B192" s="41"/>
      <c r="C192" s="41"/>
      <c r="D192" s="41"/>
      <c r="E192" s="41"/>
      <c r="F192" s="41"/>
      <c r="G192" s="41"/>
    </row>
    <row r="193" spans="1:7" x14ac:dyDescent="0.2">
      <c r="A193" s="41"/>
      <c r="B193" s="41"/>
      <c r="C193" s="41"/>
      <c r="D193" s="41"/>
      <c r="E193" s="41"/>
      <c r="F193" s="41"/>
      <c r="G193" s="41"/>
    </row>
    <row r="194" spans="1:7" x14ac:dyDescent="0.2">
      <c r="A194" s="41"/>
      <c r="B194" s="41"/>
      <c r="C194" s="41"/>
      <c r="D194" s="41"/>
      <c r="E194" s="41"/>
      <c r="F194" s="41"/>
      <c r="G194" s="41"/>
    </row>
    <row r="195" spans="1:7" x14ac:dyDescent="0.2">
      <c r="A195" s="41"/>
      <c r="B195" s="41"/>
      <c r="C195" s="41"/>
      <c r="D195" s="41"/>
      <c r="E195" s="41"/>
      <c r="F195" s="41"/>
      <c r="G195" s="41"/>
    </row>
    <row r="196" spans="1:7" x14ac:dyDescent="0.2">
      <c r="A196" s="41"/>
      <c r="B196" s="41"/>
      <c r="C196" s="41"/>
      <c r="D196" s="41"/>
      <c r="E196" s="41"/>
      <c r="F196" s="41"/>
      <c r="G196" s="41"/>
    </row>
    <row r="197" spans="1:7" x14ac:dyDescent="0.2">
      <c r="A197" s="41"/>
      <c r="B197" s="41"/>
      <c r="C197" s="41"/>
      <c r="D197" s="41"/>
      <c r="E197" s="41"/>
      <c r="F197" s="41"/>
      <c r="G197" s="41"/>
    </row>
    <row r="198" spans="1:7" x14ac:dyDescent="0.2">
      <c r="A198" s="41"/>
      <c r="B198" s="41"/>
      <c r="C198" s="41"/>
      <c r="D198" s="41"/>
      <c r="E198" s="41"/>
      <c r="F198" s="41"/>
      <c r="G198" s="41"/>
    </row>
    <row r="199" spans="1:7" x14ac:dyDescent="0.2">
      <c r="A199" s="41"/>
      <c r="B199" s="41"/>
      <c r="C199" s="41"/>
      <c r="D199" s="41"/>
      <c r="E199" s="41"/>
      <c r="F199" s="41"/>
      <c r="G199" s="41"/>
    </row>
    <row r="200" spans="1:7" x14ac:dyDescent="0.2">
      <c r="A200" s="41"/>
      <c r="B200" s="41"/>
      <c r="C200" s="41"/>
      <c r="D200" s="41"/>
      <c r="E200" s="41"/>
      <c r="F200" s="41"/>
      <c r="G200" s="41"/>
    </row>
    <row r="201" spans="1:7" x14ac:dyDescent="0.2">
      <c r="A201" s="41"/>
      <c r="B201" s="41"/>
      <c r="C201" s="41"/>
      <c r="D201" s="41"/>
      <c r="E201" s="41"/>
      <c r="F201" s="41"/>
      <c r="G201" s="41"/>
    </row>
    <row r="202" spans="1:7" x14ac:dyDescent="0.2">
      <c r="A202" s="41"/>
      <c r="B202" s="41"/>
      <c r="C202" s="41"/>
      <c r="D202" s="41"/>
      <c r="E202" s="41"/>
      <c r="F202" s="41"/>
      <c r="G202" s="41"/>
    </row>
    <row r="203" spans="1:7" x14ac:dyDescent="0.2">
      <c r="A203" s="41"/>
      <c r="B203" s="41"/>
      <c r="C203" s="41"/>
      <c r="D203" s="41"/>
      <c r="E203" s="41"/>
      <c r="F203" s="41"/>
      <c r="G203" s="41"/>
    </row>
    <row r="204" spans="1:7" x14ac:dyDescent="0.2">
      <c r="A204" s="41"/>
      <c r="B204" s="41"/>
      <c r="C204" s="41"/>
      <c r="D204" s="41"/>
      <c r="E204" s="41"/>
      <c r="F204" s="41"/>
      <c r="G204" s="41"/>
    </row>
    <row r="205" spans="1:7" x14ac:dyDescent="0.2">
      <c r="A205" s="41"/>
      <c r="B205" s="41"/>
      <c r="C205" s="41"/>
      <c r="D205" s="41"/>
      <c r="E205" s="41"/>
      <c r="F205" s="41"/>
      <c r="G205" s="41"/>
    </row>
    <row r="206" spans="1:7" x14ac:dyDescent="0.2">
      <c r="A206" s="41"/>
      <c r="B206" s="41"/>
      <c r="C206" s="41"/>
      <c r="D206" s="41"/>
      <c r="E206" s="41"/>
      <c r="F206" s="41"/>
      <c r="G206" s="41"/>
    </row>
    <row r="207" spans="1:7" x14ac:dyDescent="0.2">
      <c r="A207" s="41"/>
      <c r="B207" s="41"/>
      <c r="C207" s="41"/>
      <c r="D207" s="41"/>
      <c r="E207" s="41"/>
      <c r="F207" s="41"/>
      <c r="G207" s="41"/>
    </row>
    <row r="208" spans="1:7" x14ac:dyDescent="0.2">
      <c r="A208" s="41"/>
      <c r="B208" s="41"/>
      <c r="C208" s="41"/>
      <c r="D208" s="41"/>
      <c r="E208" s="41"/>
      <c r="F208" s="41"/>
      <c r="G208" s="41"/>
    </row>
    <row r="209" spans="1:7" x14ac:dyDescent="0.2">
      <c r="A209" s="41"/>
      <c r="B209" s="41"/>
      <c r="C209" s="41"/>
      <c r="D209" s="41"/>
      <c r="E209" s="41"/>
      <c r="F209" s="41"/>
      <c r="G209" s="41"/>
    </row>
    <row r="210" spans="1:7" x14ac:dyDescent="0.2">
      <c r="A210" s="41"/>
      <c r="B210" s="41"/>
      <c r="C210" s="41"/>
      <c r="D210" s="41"/>
      <c r="E210" s="41"/>
      <c r="F210" s="41"/>
      <c r="G210" s="41"/>
    </row>
    <row r="211" spans="1:7" x14ac:dyDescent="0.2">
      <c r="A211" s="41"/>
      <c r="B211" s="41"/>
      <c r="C211" s="41"/>
      <c r="D211" s="41"/>
      <c r="E211" s="41"/>
      <c r="F211" s="41"/>
      <c r="G211" s="41"/>
    </row>
    <row r="212" spans="1:7" x14ac:dyDescent="0.2">
      <c r="A212" s="41"/>
      <c r="B212" s="41"/>
      <c r="C212" s="41"/>
      <c r="D212" s="41"/>
      <c r="E212" s="41"/>
      <c r="F212" s="41"/>
      <c r="G212" s="41"/>
    </row>
    <row r="213" spans="1:7" x14ac:dyDescent="0.2">
      <c r="A213" s="41"/>
      <c r="B213" s="41"/>
      <c r="C213" s="41"/>
      <c r="D213" s="41"/>
      <c r="E213" s="41"/>
      <c r="F213" s="41"/>
      <c r="G213" s="41"/>
    </row>
    <row r="214" spans="1:7" x14ac:dyDescent="0.2">
      <c r="A214" s="41"/>
      <c r="B214" s="41"/>
      <c r="C214" s="41"/>
      <c r="D214" s="41"/>
      <c r="E214" s="41"/>
      <c r="F214" s="41"/>
      <c r="G214" s="41"/>
    </row>
    <row r="215" spans="1:7" x14ac:dyDescent="0.2">
      <c r="A215" s="41"/>
      <c r="B215" s="41"/>
      <c r="C215" s="41"/>
      <c r="D215" s="41"/>
      <c r="E215" s="41"/>
      <c r="F215" s="41"/>
      <c r="G215" s="41"/>
    </row>
    <row r="216" spans="1:7" x14ac:dyDescent="0.2">
      <c r="A216" s="41"/>
      <c r="B216" s="41"/>
      <c r="C216" s="41"/>
      <c r="D216" s="41"/>
      <c r="E216" s="41"/>
      <c r="F216" s="41"/>
      <c r="G216" s="41"/>
    </row>
    <row r="217" spans="1:7" x14ac:dyDescent="0.2">
      <c r="A217" s="41"/>
      <c r="B217" s="41"/>
      <c r="C217" s="41"/>
      <c r="D217" s="41"/>
      <c r="E217" s="41"/>
      <c r="F217" s="41"/>
      <c r="G217" s="41"/>
    </row>
    <row r="218" spans="1:7" x14ac:dyDescent="0.2">
      <c r="A218" s="41"/>
      <c r="B218" s="41"/>
      <c r="C218" s="41"/>
      <c r="D218" s="41"/>
      <c r="E218" s="41"/>
      <c r="F218" s="41"/>
      <c r="G218" s="41"/>
    </row>
    <row r="219" spans="1:7" x14ac:dyDescent="0.2">
      <c r="A219" s="41"/>
      <c r="B219" s="41"/>
      <c r="C219" s="41"/>
      <c r="D219" s="41"/>
      <c r="E219" s="41"/>
      <c r="F219" s="41"/>
      <c r="G219" s="41"/>
    </row>
    <row r="220" spans="1:7" x14ac:dyDescent="0.2">
      <c r="A220" s="41"/>
      <c r="B220" s="41"/>
      <c r="C220" s="41"/>
      <c r="D220" s="41"/>
      <c r="E220" s="41"/>
      <c r="F220" s="41"/>
      <c r="G220" s="41"/>
    </row>
    <row r="221" spans="1:7" x14ac:dyDescent="0.2">
      <c r="A221" s="41"/>
      <c r="B221" s="41"/>
      <c r="C221" s="41"/>
      <c r="D221" s="41"/>
      <c r="E221" s="41"/>
      <c r="F221" s="41"/>
      <c r="G221" s="41"/>
    </row>
    <row r="222" spans="1:7" x14ac:dyDescent="0.2">
      <c r="A222" s="41"/>
      <c r="B222" s="41"/>
      <c r="C222" s="41"/>
      <c r="D222" s="41"/>
      <c r="E222" s="41"/>
      <c r="F222" s="41"/>
      <c r="G222" s="41"/>
    </row>
    <row r="223" spans="1:7" x14ac:dyDescent="0.2">
      <c r="A223" s="41"/>
      <c r="B223" s="41"/>
      <c r="C223" s="41"/>
      <c r="D223" s="41"/>
      <c r="E223" s="41"/>
      <c r="F223" s="41"/>
      <c r="G223" s="41"/>
    </row>
    <row r="224" spans="1:7" x14ac:dyDescent="0.2">
      <c r="A224" s="41"/>
      <c r="B224" s="41"/>
      <c r="C224" s="41"/>
      <c r="D224" s="41"/>
      <c r="E224" s="41"/>
      <c r="F224" s="41"/>
      <c r="G224" s="41"/>
    </row>
    <row r="225" spans="1:7" x14ac:dyDescent="0.2">
      <c r="A225" s="41"/>
      <c r="B225" s="41"/>
      <c r="C225" s="41"/>
      <c r="D225" s="41"/>
      <c r="E225" s="41"/>
      <c r="F225" s="41"/>
      <c r="G225" s="41"/>
    </row>
    <row r="226" spans="1:7" x14ac:dyDescent="0.2">
      <c r="A226" s="41"/>
      <c r="B226" s="41"/>
      <c r="C226" s="41"/>
      <c r="D226" s="41"/>
      <c r="E226" s="41"/>
      <c r="F226" s="41"/>
      <c r="G226" s="41"/>
    </row>
    <row r="227" spans="1:7" x14ac:dyDescent="0.2">
      <c r="A227" s="41"/>
      <c r="B227" s="41"/>
      <c r="C227" s="41"/>
      <c r="D227" s="41"/>
      <c r="E227" s="41"/>
      <c r="F227" s="41"/>
      <c r="G227" s="41"/>
    </row>
    <row r="228" spans="1:7" x14ac:dyDescent="0.2">
      <c r="A228" s="41"/>
      <c r="B228" s="41"/>
      <c r="C228" s="41"/>
      <c r="D228" s="41"/>
      <c r="E228" s="41"/>
      <c r="F228" s="41"/>
      <c r="G228" s="41"/>
    </row>
    <row r="229" spans="1:7" x14ac:dyDescent="0.2">
      <c r="A229" s="41"/>
      <c r="B229" s="41"/>
      <c r="C229" s="41"/>
      <c r="D229" s="41"/>
      <c r="E229" s="41"/>
      <c r="F229" s="41"/>
      <c r="G229" s="41"/>
    </row>
    <row r="230" spans="1:7" x14ac:dyDescent="0.2">
      <c r="A230" s="41"/>
      <c r="B230" s="41"/>
      <c r="C230" s="41"/>
      <c r="D230" s="41"/>
      <c r="E230" s="41"/>
      <c r="F230" s="41"/>
      <c r="G230" s="41"/>
    </row>
    <row r="231" spans="1:7" x14ac:dyDescent="0.2">
      <c r="A231" s="41"/>
      <c r="B231" s="41"/>
      <c r="C231" s="41"/>
      <c r="D231" s="41"/>
      <c r="E231" s="41"/>
      <c r="F231" s="41"/>
      <c r="G231" s="41"/>
    </row>
    <row r="232" spans="1:7" x14ac:dyDescent="0.2">
      <c r="A232" s="41"/>
      <c r="B232" s="41"/>
      <c r="C232" s="41"/>
      <c r="D232" s="41"/>
      <c r="E232" s="41"/>
      <c r="F232" s="41"/>
      <c r="G232" s="41"/>
    </row>
    <row r="233" spans="1:7" x14ac:dyDescent="0.2">
      <c r="A233" s="41"/>
      <c r="B233" s="41"/>
      <c r="C233" s="41"/>
      <c r="D233" s="41"/>
      <c r="E233" s="41"/>
      <c r="F233" s="41"/>
      <c r="G233" s="41"/>
    </row>
    <row r="234" spans="1:7" x14ac:dyDescent="0.2">
      <c r="A234" s="41"/>
      <c r="B234" s="41"/>
      <c r="C234" s="41"/>
      <c r="D234" s="41"/>
      <c r="E234" s="41"/>
      <c r="F234" s="41"/>
      <c r="G234" s="41"/>
    </row>
    <row r="235" spans="1:7" x14ac:dyDescent="0.2">
      <c r="A235" s="41"/>
      <c r="B235" s="41"/>
      <c r="C235" s="41"/>
      <c r="D235" s="41"/>
      <c r="E235" s="41"/>
      <c r="F235" s="41"/>
      <c r="G235" s="41"/>
    </row>
    <row r="236" spans="1:7" x14ac:dyDescent="0.2">
      <c r="A236" s="41"/>
      <c r="B236" s="41"/>
      <c r="C236" s="41"/>
      <c r="D236" s="41"/>
      <c r="E236" s="41"/>
      <c r="F236" s="41"/>
      <c r="G236" s="41"/>
    </row>
    <row r="237" spans="1:7" x14ac:dyDescent="0.2">
      <c r="A237" s="41"/>
      <c r="B237" s="41"/>
      <c r="C237" s="41"/>
      <c r="D237" s="41"/>
      <c r="E237" s="41"/>
      <c r="F237" s="41"/>
      <c r="G237" s="41"/>
    </row>
    <row r="238" spans="1:7" x14ac:dyDescent="0.2">
      <c r="A238" s="41"/>
      <c r="B238" s="41"/>
      <c r="C238" s="41"/>
      <c r="D238" s="41"/>
      <c r="E238" s="41"/>
      <c r="F238" s="41"/>
      <c r="G238" s="41"/>
    </row>
    <row r="239" spans="1:7" x14ac:dyDescent="0.2">
      <c r="A239" s="41"/>
      <c r="B239" s="41"/>
      <c r="C239" s="41"/>
      <c r="D239" s="41"/>
      <c r="E239" s="41"/>
      <c r="F239" s="41"/>
      <c r="G239" s="41"/>
    </row>
    <row r="240" spans="1:7" x14ac:dyDescent="0.2">
      <c r="A240" s="41"/>
      <c r="B240" s="41"/>
      <c r="C240" s="41"/>
      <c r="D240" s="41"/>
      <c r="E240" s="41"/>
      <c r="F240" s="41"/>
      <c r="G240" s="41"/>
    </row>
    <row r="241" spans="1:7" x14ac:dyDescent="0.2">
      <c r="A241" s="41"/>
      <c r="B241" s="41"/>
      <c r="C241" s="41"/>
      <c r="D241" s="41"/>
      <c r="E241" s="41"/>
      <c r="F241" s="41"/>
      <c r="G241" s="41"/>
    </row>
    <row r="242" spans="1:7" x14ac:dyDescent="0.2">
      <c r="A242" s="41"/>
      <c r="B242" s="41"/>
      <c r="C242" s="41"/>
      <c r="D242" s="41"/>
      <c r="E242" s="41"/>
      <c r="F242" s="41"/>
      <c r="G242" s="41"/>
    </row>
    <row r="243" spans="1:7" x14ac:dyDescent="0.2">
      <c r="A243" s="41"/>
      <c r="B243" s="41"/>
      <c r="C243" s="41"/>
      <c r="D243" s="41"/>
      <c r="E243" s="41"/>
      <c r="F243" s="41"/>
      <c r="G243" s="41"/>
    </row>
    <row r="244" spans="1:7" x14ac:dyDescent="0.2">
      <c r="A244" s="41"/>
      <c r="B244" s="41"/>
      <c r="C244" s="41"/>
      <c r="D244" s="41"/>
      <c r="E244" s="41"/>
      <c r="F244" s="41"/>
      <c r="G244" s="41"/>
    </row>
    <row r="245" spans="1:7" x14ac:dyDescent="0.2">
      <c r="A245" s="41"/>
      <c r="B245" s="41"/>
      <c r="C245" s="41"/>
      <c r="D245" s="41"/>
      <c r="E245" s="41"/>
      <c r="F245" s="41"/>
      <c r="G245" s="41"/>
    </row>
    <row r="246" spans="1:7" x14ac:dyDescent="0.2">
      <c r="A246" s="41"/>
      <c r="B246" s="41"/>
      <c r="C246" s="41"/>
      <c r="D246" s="41"/>
      <c r="E246" s="41"/>
      <c r="F246" s="41"/>
      <c r="G246" s="41"/>
    </row>
    <row r="247" spans="1:7" x14ac:dyDescent="0.2">
      <c r="A247" s="41"/>
      <c r="B247" s="41"/>
      <c r="C247" s="41"/>
      <c r="D247" s="41"/>
      <c r="E247" s="41"/>
      <c r="F247" s="41"/>
      <c r="G247" s="41"/>
    </row>
    <row r="248" spans="1:7" x14ac:dyDescent="0.2">
      <c r="A248" s="41"/>
      <c r="B248" s="41"/>
      <c r="C248" s="41"/>
      <c r="D248" s="41"/>
      <c r="E248" s="41"/>
      <c r="F248" s="41"/>
      <c r="G248" s="41"/>
    </row>
    <row r="249" spans="1:7" x14ac:dyDescent="0.2">
      <c r="A249" s="41"/>
      <c r="B249" s="41"/>
      <c r="C249" s="41"/>
      <c r="D249" s="41"/>
      <c r="E249" s="41"/>
      <c r="F249" s="41"/>
      <c r="G249" s="41"/>
    </row>
    <row r="250" spans="1:7" x14ac:dyDescent="0.2">
      <c r="A250" s="41"/>
      <c r="B250" s="41"/>
      <c r="C250" s="41"/>
      <c r="D250" s="41"/>
      <c r="E250" s="41"/>
      <c r="F250" s="41"/>
      <c r="G250" s="41"/>
    </row>
    <row r="251" spans="1:7" x14ac:dyDescent="0.2">
      <c r="A251" s="41"/>
      <c r="B251" s="41"/>
      <c r="C251" s="41"/>
      <c r="D251" s="41"/>
      <c r="E251" s="41"/>
      <c r="F251" s="41"/>
      <c r="G251" s="41"/>
    </row>
    <row r="252" spans="1:7" x14ac:dyDescent="0.2">
      <c r="A252" s="41"/>
      <c r="B252" s="41"/>
      <c r="C252" s="41"/>
      <c r="D252" s="41"/>
      <c r="E252" s="41"/>
      <c r="F252" s="41"/>
      <c r="G252" s="41"/>
    </row>
    <row r="253" spans="1:7" x14ac:dyDescent="0.2">
      <c r="A253" s="41"/>
      <c r="B253" s="41"/>
      <c r="C253" s="41"/>
      <c r="D253" s="41"/>
      <c r="E253" s="41"/>
      <c r="F253" s="41"/>
      <c r="G253" s="41"/>
    </row>
    <row r="254" spans="1:7" x14ac:dyDescent="0.2">
      <c r="A254" s="41"/>
      <c r="B254" s="41"/>
      <c r="C254" s="41"/>
      <c r="D254" s="41"/>
      <c r="E254" s="41"/>
      <c r="F254" s="41"/>
      <c r="G254" s="41"/>
    </row>
    <row r="255" spans="1:7" x14ac:dyDescent="0.2">
      <c r="A255" s="41"/>
      <c r="B255" s="41"/>
      <c r="C255" s="41"/>
      <c r="D255" s="41"/>
      <c r="E255" s="41"/>
      <c r="F255" s="41"/>
      <c r="G255" s="41"/>
    </row>
    <row r="256" spans="1:7" x14ac:dyDescent="0.2">
      <c r="A256" s="41"/>
      <c r="B256" s="41"/>
      <c r="C256" s="41"/>
      <c r="D256" s="41"/>
      <c r="E256" s="41"/>
      <c r="F256" s="41"/>
      <c r="G256" s="41"/>
    </row>
    <row r="257" spans="1:7" x14ac:dyDescent="0.2">
      <c r="A257" s="41"/>
      <c r="B257" s="41"/>
      <c r="C257" s="41"/>
      <c r="D257" s="41"/>
      <c r="E257" s="41"/>
      <c r="F257" s="41"/>
      <c r="G257" s="41"/>
    </row>
    <row r="258" spans="1:7" x14ac:dyDescent="0.2">
      <c r="A258" s="41"/>
      <c r="B258" s="41"/>
      <c r="C258" s="41"/>
      <c r="D258" s="41"/>
      <c r="E258" s="41"/>
      <c r="F258" s="41"/>
      <c r="G258" s="41"/>
    </row>
    <row r="259" spans="1:7" x14ac:dyDescent="0.2">
      <c r="A259" s="41"/>
      <c r="B259" s="41"/>
      <c r="C259" s="41"/>
      <c r="D259" s="41"/>
      <c r="E259" s="41"/>
      <c r="F259" s="41"/>
      <c r="G259" s="41"/>
    </row>
    <row r="260" spans="1:7" x14ac:dyDescent="0.2">
      <c r="A260" s="41"/>
      <c r="B260" s="41"/>
      <c r="C260" s="41"/>
      <c r="D260" s="41"/>
      <c r="E260" s="41"/>
      <c r="F260" s="41"/>
      <c r="G260" s="41"/>
    </row>
    <row r="261" spans="1:7" x14ac:dyDescent="0.2">
      <c r="A261" s="41"/>
      <c r="B261" s="41"/>
      <c r="C261" s="41"/>
      <c r="D261" s="41"/>
      <c r="E261" s="41"/>
      <c r="F261" s="41"/>
      <c r="G261" s="41"/>
    </row>
    <row r="262" spans="1:7" x14ac:dyDescent="0.2">
      <c r="A262" s="41"/>
      <c r="B262" s="41"/>
      <c r="C262" s="41"/>
      <c r="D262" s="41"/>
      <c r="E262" s="41"/>
      <c r="F262" s="41"/>
      <c r="G262" s="41"/>
    </row>
    <row r="263" spans="1:7" x14ac:dyDescent="0.2">
      <c r="A263" s="41"/>
      <c r="B263" s="41"/>
      <c r="C263" s="41"/>
      <c r="D263" s="41"/>
      <c r="E263" s="41"/>
      <c r="F263" s="41"/>
      <c r="G263" s="41"/>
    </row>
    <row r="264" spans="1:7" x14ac:dyDescent="0.2">
      <c r="A264" s="41"/>
      <c r="B264" s="41"/>
      <c r="C264" s="41"/>
      <c r="D264" s="41"/>
      <c r="E264" s="41"/>
      <c r="F264" s="41"/>
      <c r="G264" s="41"/>
    </row>
    <row r="265" spans="1:7" x14ac:dyDescent="0.2">
      <c r="A265" s="41"/>
      <c r="B265" s="41"/>
      <c r="C265" s="41"/>
      <c r="D265" s="41"/>
      <c r="E265" s="41"/>
      <c r="F265" s="41"/>
      <c r="G265" s="41"/>
    </row>
    <row r="266" spans="1:7" x14ac:dyDescent="0.2">
      <c r="A266" s="41"/>
      <c r="B266" s="41"/>
      <c r="C266" s="41"/>
      <c r="D266" s="41"/>
      <c r="E266" s="41"/>
      <c r="F266" s="41"/>
      <c r="G266" s="41"/>
    </row>
    <row r="267" spans="1:7" x14ac:dyDescent="0.2">
      <c r="A267" s="41"/>
      <c r="B267" s="41"/>
      <c r="C267" s="41"/>
      <c r="D267" s="41"/>
      <c r="E267" s="41"/>
      <c r="F267" s="41"/>
      <c r="G267" s="41"/>
    </row>
    <row r="268" spans="1:7" x14ac:dyDescent="0.2">
      <c r="A268" s="41"/>
      <c r="B268" s="41"/>
      <c r="C268" s="41"/>
      <c r="D268" s="41"/>
      <c r="E268" s="41"/>
      <c r="F268" s="41"/>
      <c r="G268" s="41"/>
    </row>
    <row r="269" spans="1:7" x14ac:dyDescent="0.2">
      <c r="A269" s="41"/>
      <c r="B269" s="41"/>
      <c r="C269" s="41"/>
      <c r="D269" s="41"/>
      <c r="E269" s="41"/>
      <c r="F269" s="41"/>
      <c r="G269" s="41"/>
    </row>
    <row r="270" spans="1:7" x14ac:dyDescent="0.2">
      <c r="A270" s="41"/>
      <c r="B270" s="41"/>
      <c r="C270" s="41"/>
      <c r="D270" s="41"/>
      <c r="E270" s="41"/>
      <c r="F270" s="41"/>
      <c r="G270" s="41"/>
    </row>
    <row r="271" spans="1:7" x14ac:dyDescent="0.2">
      <c r="A271" s="41"/>
      <c r="B271" s="41"/>
      <c r="C271" s="41"/>
      <c r="D271" s="41"/>
      <c r="E271" s="41"/>
      <c r="F271" s="41"/>
      <c r="G271" s="41"/>
    </row>
    <row r="272" spans="1:7" x14ac:dyDescent="0.2">
      <c r="A272" s="41"/>
      <c r="B272" s="41"/>
      <c r="C272" s="41"/>
      <c r="D272" s="41"/>
      <c r="E272" s="41"/>
      <c r="F272" s="41"/>
      <c r="G272" s="41"/>
    </row>
  </sheetData>
  <phoneticPr fontId="17" type="noConversion"/>
  <hyperlinks>
    <hyperlink ref="J2" location="INHALT!A1" display="INHALT!A1" xr:uid="{4CE4A989-B800-4682-B28B-5CCE9E0DA05C}"/>
  </hyperlinks>
  <printOptions horizontalCentered="1"/>
  <pageMargins left="0.59055118110236227" right="0.39370078740157483" top="0.59055118110236227" bottom="0.59055118110236227" header="0.23622047244094491" footer="0.19685039370078741"/>
  <pageSetup paperSize="9" scale="95" firstPageNumber="74" orientation="portrait" useFirstPageNumber="1" r:id="rId1"/>
  <headerFooter alignWithMargins="0">
    <oddFooter>&amp;CSeite &amp;P</oddFooter>
  </headerFooter>
  <rowBreaks count="1" manualBreakCount="1">
    <brk id="45"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70C0"/>
  </sheetPr>
  <dimension ref="A1:N118"/>
  <sheetViews>
    <sheetView zoomScaleNormal="100" zoomScaleSheetLayoutView="85" workbookViewId="0">
      <pane xSplit="2" ySplit="5" topLeftCell="C6" activePane="bottomRight" state="frozen"/>
      <selection activeCell="A80" sqref="A80:XFD80"/>
      <selection pane="topRight" activeCell="A80" sqref="A80:XFD80"/>
      <selection pane="bottomLeft" activeCell="A80" sqref="A80:XFD80"/>
      <selection pane="bottomRight" activeCell="P89" sqref="P89"/>
    </sheetView>
  </sheetViews>
  <sheetFormatPr baseColWidth="10" defaultRowHeight="12.75" x14ac:dyDescent="0.2"/>
  <cols>
    <col min="1" max="1" width="5.42578125" style="13" customWidth="1"/>
    <col min="2" max="2" width="21.85546875" style="14" bestFit="1" customWidth="1"/>
    <col min="3" max="3" width="6.85546875" style="1" customWidth="1"/>
    <col min="4" max="11" width="6.85546875" customWidth="1"/>
    <col min="12" max="12" width="6" customWidth="1"/>
    <col min="13" max="13" width="6.42578125" customWidth="1"/>
  </cols>
  <sheetData>
    <row r="1" spans="1:14" x14ac:dyDescent="0.2">
      <c r="A1" s="1039">
        <v>2022</v>
      </c>
      <c r="B1" s="512"/>
      <c r="C1" s="53"/>
      <c r="D1" s="53"/>
      <c r="E1" s="53"/>
      <c r="F1" s="53"/>
      <c r="G1" s="53"/>
      <c r="H1" s="53"/>
      <c r="I1" s="53"/>
      <c r="J1" s="53"/>
      <c r="K1" s="53"/>
      <c r="L1" s="53"/>
      <c r="M1" s="1045" t="s">
        <v>476</v>
      </c>
      <c r="N1" s="53"/>
    </row>
    <row r="2" spans="1:14" ht="15.75" x14ac:dyDescent="0.25">
      <c r="A2" s="484" t="s">
        <v>547</v>
      </c>
      <c r="B2" s="483"/>
      <c r="C2" s="55"/>
      <c r="D2" s="55"/>
      <c r="E2" s="55"/>
      <c r="F2" s="55"/>
      <c r="G2" s="55"/>
      <c r="H2" s="55"/>
      <c r="I2" s="55"/>
      <c r="J2" s="55"/>
      <c r="K2" s="55"/>
      <c r="L2" s="53"/>
      <c r="M2" s="53"/>
      <c r="N2" s="53"/>
    </row>
    <row r="3" spans="1:14" ht="15.75" x14ac:dyDescent="0.25">
      <c r="A3" s="484"/>
      <c r="B3" s="483"/>
      <c r="C3" s="55"/>
      <c r="D3" s="55"/>
      <c r="E3" s="55"/>
      <c r="F3" s="55"/>
      <c r="G3" s="55"/>
      <c r="H3" s="55"/>
      <c r="I3" s="55"/>
      <c r="J3" s="55"/>
      <c r="K3" s="55"/>
      <c r="L3" s="53"/>
      <c r="M3" s="53"/>
      <c r="N3" s="53"/>
    </row>
    <row r="4" spans="1:14" ht="45" x14ac:dyDescent="0.2">
      <c r="A4" s="486" t="s">
        <v>100</v>
      </c>
      <c r="B4" s="542" t="s">
        <v>101</v>
      </c>
      <c r="C4" s="543">
        <v>2011</v>
      </c>
      <c r="D4" s="543">
        <v>2014</v>
      </c>
      <c r="E4" s="543">
        <v>2015</v>
      </c>
      <c r="F4" s="544">
        <v>2016</v>
      </c>
      <c r="G4" s="543">
        <v>2017</v>
      </c>
      <c r="H4" s="544">
        <v>2018</v>
      </c>
      <c r="I4" s="543">
        <v>2019</v>
      </c>
      <c r="J4" s="543">
        <v>2020</v>
      </c>
      <c r="K4" s="543">
        <v>2021</v>
      </c>
      <c r="L4" s="543">
        <v>2022</v>
      </c>
      <c r="M4" s="545" t="s">
        <v>100</v>
      </c>
      <c r="N4" s="53"/>
    </row>
    <row r="5" spans="1:14" ht="24" x14ac:dyDescent="0.2">
      <c r="A5" s="488"/>
      <c r="B5" s="513"/>
      <c r="C5" s="104" t="s">
        <v>223</v>
      </c>
      <c r="D5" s="104" t="s">
        <v>223</v>
      </c>
      <c r="E5" s="104" t="s">
        <v>223</v>
      </c>
      <c r="F5" s="151" t="s">
        <v>223</v>
      </c>
      <c r="G5" s="104" t="s">
        <v>223</v>
      </c>
      <c r="H5" s="151" t="s">
        <v>223</v>
      </c>
      <c r="I5" s="104" t="s">
        <v>223</v>
      </c>
      <c r="J5" s="104" t="s">
        <v>223</v>
      </c>
      <c r="K5" s="104" t="s">
        <v>223</v>
      </c>
      <c r="L5" s="104" t="s">
        <v>223</v>
      </c>
      <c r="M5" s="521"/>
      <c r="N5" s="53"/>
    </row>
    <row r="6" spans="1:14" ht="12" customHeight="1" x14ac:dyDescent="0.2">
      <c r="A6" s="489"/>
      <c r="B6" s="489"/>
      <c r="C6" s="80"/>
      <c r="D6" s="80"/>
      <c r="E6" s="80"/>
      <c r="F6" s="80"/>
      <c r="G6" s="80"/>
      <c r="H6" s="80"/>
      <c r="I6" s="80"/>
      <c r="J6" s="80"/>
      <c r="K6" s="80"/>
      <c r="L6" s="80"/>
      <c r="M6" s="489"/>
      <c r="N6" s="53"/>
    </row>
    <row r="7" spans="1:14" x14ac:dyDescent="0.2">
      <c r="A7" s="383">
        <v>10</v>
      </c>
      <c r="B7" s="61" t="s">
        <v>37</v>
      </c>
      <c r="C7" s="315" t="s">
        <v>501</v>
      </c>
      <c r="D7" s="315" t="s">
        <v>501</v>
      </c>
      <c r="E7" s="315" t="s">
        <v>501</v>
      </c>
      <c r="F7" s="315">
        <v>4</v>
      </c>
      <c r="G7" s="315" t="s">
        <v>501</v>
      </c>
      <c r="H7" s="315" t="s">
        <v>501</v>
      </c>
      <c r="I7" s="315" t="s">
        <v>501</v>
      </c>
      <c r="J7" s="315" t="s">
        <v>501</v>
      </c>
      <c r="K7" s="315" t="s">
        <v>501</v>
      </c>
      <c r="L7" s="315" t="s">
        <v>501</v>
      </c>
      <c r="M7" s="475">
        <v>10</v>
      </c>
      <c r="N7" s="53"/>
    </row>
    <row r="8" spans="1:14" x14ac:dyDescent="0.2">
      <c r="A8" s="383">
        <v>11</v>
      </c>
      <c r="B8" s="61" t="s">
        <v>38</v>
      </c>
      <c r="C8" s="315">
        <v>58</v>
      </c>
      <c r="D8" s="315" t="s">
        <v>501</v>
      </c>
      <c r="E8" s="315" t="s">
        <v>501</v>
      </c>
      <c r="F8" s="315">
        <v>58</v>
      </c>
      <c r="G8" s="315">
        <v>2</v>
      </c>
      <c r="H8" s="315">
        <v>16</v>
      </c>
      <c r="I8" s="315">
        <v>7</v>
      </c>
      <c r="J8" s="315">
        <v>0</v>
      </c>
      <c r="K8" s="315">
        <v>7</v>
      </c>
      <c r="L8" s="315">
        <v>122</v>
      </c>
      <c r="M8" s="475">
        <v>11</v>
      </c>
      <c r="N8" s="53"/>
    </row>
    <row r="9" spans="1:14" x14ac:dyDescent="0.2">
      <c r="A9" s="383">
        <v>12</v>
      </c>
      <c r="B9" s="61" t="s">
        <v>90</v>
      </c>
      <c r="C9" s="315">
        <v>2</v>
      </c>
      <c r="D9" s="315">
        <v>56</v>
      </c>
      <c r="E9" s="315">
        <v>14</v>
      </c>
      <c r="F9" s="315">
        <v>105</v>
      </c>
      <c r="G9" s="315">
        <v>189</v>
      </c>
      <c r="H9" s="315">
        <v>7</v>
      </c>
      <c r="I9" s="315">
        <v>22</v>
      </c>
      <c r="J9" s="315">
        <v>3</v>
      </c>
      <c r="K9" s="315" t="s">
        <v>501</v>
      </c>
      <c r="L9" s="315">
        <v>2</v>
      </c>
      <c r="M9" s="475">
        <v>12</v>
      </c>
      <c r="N9" s="53"/>
    </row>
    <row r="10" spans="1:14" x14ac:dyDescent="0.2">
      <c r="A10" s="383">
        <v>13</v>
      </c>
      <c r="B10" s="61" t="s">
        <v>39</v>
      </c>
      <c r="C10" s="315">
        <v>-3</v>
      </c>
      <c r="D10" s="315" t="s">
        <v>501</v>
      </c>
      <c r="E10" s="315" t="s">
        <v>501</v>
      </c>
      <c r="F10" s="315">
        <v>52</v>
      </c>
      <c r="G10" s="315" t="s">
        <v>501</v>
      </c>
      <c r="H10" s="315">
        <v>16</v>
      </c>
      <c r="I10" s="315">
        <v>0</v>
      </c>
      <c r="J10" s="315">
        <v>5</v>
      </c>
      <c r="K10" s="315" t="s">
        <v>501</v>
      </c>
      <c r="L10" s="315" t="s">
        <v>501</v>
      </c>
      <c r="M10" s="475">
        <v>13</v>
      </c>
      <c r="N10" s="53"/>
    </row>
    <row r="11" spans="1:14" x14ac:dyDescent="0.2">
      <c r="A11" s="383">
        <v>14</v>
      </c>
      <c r="B11" s="61" t="s">
        <v>40</v>
      </c>
      <c r="C11" s="315">
        <v>31</v>
      </c>
      <c r="D11" s="315">
        <v>5</v>
      </c>
      <c r="E11" s="315">
        <v>1</v>
      </c>
      <c r="F11" s="315">
        <v>26</v>
      </c>
      <c r="G11" s="315">
        <v>10</v>
      </c>
      <c r="H11" s="315">
        <v>1</v>
      </c>
      <c r="I11" s="315">
        <v>0</v>
      </c>
      <c r="J11" s="315">
        <v>99</v>
      </c>
      <c r="K11" s="315">
        <v>0</v>
      </c>
      <c r="L11" s="315">
        <v>21</v>
      </c>
      <c r="M11" s="475">
        <v>14</v>
      </c>
      <c r="N11" s="53"/>
    </row>
    <row r="12" spans="1:14" x14ac:dyDescent="0.2">
      <c r="A12" s="383">
        <v>15</v>
      </c>
      <c r="B12" s="61" t="s">
        <v>41</v>
      </c>
      <c r="C12" s="315">
        <v>8</v>
      </c>
      <c r="D12" s="315">
        <v>6</v>
      </c>
      <c r="E12" s="315">
        <v>2</v>
      </c>
      <c r="F12" s="315">
        <v>4</v>
      </c>
      <c r="G12" s="315" t="s">
        <v>501</v>
      </c>
      <c r="H12" s="315">
        <v>7</v>
      </c>
      <c r="I12" s="315">
        <v>6</v>
      </c>
      <c r="J12" s="315">
        <v>2</v>
      </c>
      <c r="K12" s="315">
        <v>12</v>
      </c>
      <c r="L12" s="315">
        <v>21</v>
      </c>
      <c r="M12" s="475">
        <v>15</v>
      </c>
      <c r="N12" s="53"/>
    </row>
    <row r="13" spans="1:14" x14ac:dyDescent="0.2">
      <c r="A13" s="383">
        <v>16</v>
      </c>
      <c r="B13" s="61" t="s">
        <v>99</v>
      </c>
      <c r="C13" s="315">
        <v>14</v>
      </c>
      <c r="D13" s="315">
        <v>1</v>
      </c>
      <c r="E13" s="315">
        <v>29</v>
      </c>
      <c r="F13" s="315">
        <v>36</v>
      </c>
      <c r="G13" s="315">
        <v>64</v>
      </c>
      <c r="H13" s="315">
        <v>23</v>
      </c>
      <c r="I13" s="315">
        <v>11</v>
      </c>
      <c r="J13" s="315">
        <v>7</v>
      </c>
      <c r="K13" s="315">
        <v>22</v>
      </c>
      <c r="L13" s="315">
        <v>35</v>
      </c>
      <c r="M13" s="475">
        <v>16</v>
      </c>
      <c r="N13" s="53"/>
    </row>
    <row r="14" spans="1:14" x14ac:dyDescent="0.2">
      <c r="A14" s="383">
        <v>17</v>
      </c>
      <c r="B14" s="61" t="s">
        <v>42</v>
      </c>
      <c r="C14" s="315">
        <v>10</v>
      </c>
      <c r="D14" s="315">
        <v>17</v>
      </c>
      <c r="E14" s="315">
        <v>12</v>
      </c>
      <c r="F14" s="315">
        <v>15</v>
      </c>
      <c r="G14" s="315">
        <v>32</v>
      </c>
      <c r="H14" s="315">
        <v>3</v>
      </c>
      <c r="I14" s="315">
        <v>6</v>
      </c>
      <c r="J14" s="315">
        <v>0</v>
      </c>
      <c r="K14" s="315">
        <v>-1</v>
      </c>
      <c r="L14" s="315" t="s">
        <v>501</v>
      </c>
      <c r="M14" s="475">
        <v>17</v>
      </c>
      <c r="N14" s="53"/>
    </row>
    <row r="15" spans="1:14" x14ac:dyDescent="0.2">
      <c r="A15" s="383">
        <v>21</v>
      </c>
      <c r="B15" s="61" t="s">
        <v>43</v>
      </c>
      <c r="C15" s="315">
        <v>2</v>
      </c>
      <c r="D15" s="315">
        <v>16</v>
      </c>
      <c r="E15" s="315">
        <v>53</v>
      </c>
      <c r="F15" s="315" t="s">
        <v>501</v>
      </c>
      <c r="G15" s="315">
        <v>11</v>
      </c>
      <c r="H15" s="315">
        <v>30</v>
      </c>
      <c r="I15" s="315" t="s">
        <v>501</v>
      </c>
      <c r="J15" s="315">
        <v>21</v>
      </c>
      <c r="K15" s="315">
        <v>1</v>
      </c>
      <c r="L15" s="315">
        <v>13</v>
      </c>
      <c r="M15" s="475">
        <v>21</v>
      </c>
      <c r="N15" s="53"/>
    </row>
    <row r="16" spans="1:14" x14ac:dyDescent="0.2">
      <c r="A16" s="383">
        <v>22</v>
      </c>
      <c r="B16" s="61" t="s">
        <v>44</v>
      </c>
      <c r="C16" s="315" t="s">
        <v>501</v>
      </c>
      <c r="D16" s="315" t="s">
        <v>501</v>
      </c>
      <c r="E16" s="315" t="s">
        <v>501</v>
      </c>
      <c r="F16" s="315" t="s">
        <v>501</v>
      </c>
      <c r="G16" s="315">
        <v>10</v>
      </c>
      <c r="H16" s="315">
        <v>85</v>
      </c>
      <c r="I16" s="315">
        <v>9</v>
      </c>
      <c r="J16" s="315">
        <v>2</v>
      </c>
      <c r="K16" s="315" t="s">
        <v>501</v>
      </c>
      <c r="L16" s="315">
        <v>0</v>
      </c>
      <c r="M16" s="475">
        <v>22</v>
      </c>
      <c r="N16" s="53"/>
    </row>
    <row r="17" spans="1:14" x14ac:dyDescent="0.2">
      <c r="A17" s="383">
        <v>23</v>
      </c>
      <c r="B17" s="61" t="s">
        <v>45</v>
      </c>
      <c r="C17" s="315" t="s">
        <v>501</v>
      </c>
      <c r="D17" s="315" t="s">
        <v>501</v>
      </c>
      <c r="E17" s="315">
        <v>1</v>
      </c>
      <c r="F17" s="315">
        <v>28</v>
      </c>
      <c r="G17" s="315" t="s">
        <v>501</v>
      </c>
      <c r="H17" s="315" t="s">
        <v>501</v>
      </c>
      <c r="I17" s="315" t="s">
        <v>501</v>
      </c>
      <c r="J17" s="315" t="s">
        <v>501</v>
      </c>
      <c r="K17" s="315">
        <v>70</v>
      </c>
      <c r="L17" s="315" t="s">
        <v>501</v>
      </c>
      <c r="M17" s="475">
        <v>23</v>
      </c>
      <c r="N17" s="53"/>
    </row>
    <row r="18" spans="1:14" x14ac:dyDescent="0.2">
      <c r="A18" s="383">
        <v>24</v>
      </c>
      <c r="B18" s="61" t="s">
        <v>46</v>
      </c>
      <c r="C18" s="315">
        <v>1</v>
      </c>
      <c r="D18" s="315">
        <v>4</v>
      </c>
      <c r="E18" s="315">
        <v>43</v>
      </c>
      <c r="F18" s="315">
        <v>1</v>
      </c>
      <c r="G18" s="315">
        <v>1</v>
      </c>
      <c r="H18" s="315">
        <v>1</v>
      </c>
      <c r="I18" s="315">
        <v>6</v>
      </c>
      <c r="J18" s="315">
        <v>1</v>
      </c>
      <c r="K18" s="315">
        <v>1</v>
      </c>
      <c r="L18" s="315">
        <v>12</v>
      </c>
      <c r="M18" s="475">
        <v>24</v>
      </c>
      <c r="N18" s="53"/>
    </row>
    <row r="19" spans="1:14" x14ac:dyDescent="0.2">
      <c r="A19" s="383">
        <v>25</v>
      </c>
      <c r="B19" s="61" t="s">
        <v>180</v>
      </c>
      <c r="C19" s="315">
        <v>1</v>
      </c>
      <c r="D19" s="315" t="s">
        <v>501</v>
      </c>
      <c r="E19" s="315" t="s">
        <v>501</v>
      </c>
      <c r="F19" s="315">
        <v>0</v>
      </c>
      <c r="G19" s="315">
        <v>0</v>
      </c>
      <c r="H19" s="315">
        <v>0</v>
      </c>
      <c r="I19" s="315">
        <v>0</v>
      </c>
      <c r="J19" s="315">
        <v>0</v>
      </c>
      <c r="K19" s="315">
        <v>0</v>
      </c>
      <c r="L19" s="315">
        <v>0</v>
      </c>
      <c r="M19" s="475">
        <v>25</v>
      </c>
      <c r="N19" s="53"/>
    </row>
    <row r="20" spans="1:14" x14ac:dyDescent="0.2">
      <c r="A20" s="383">
        <v>26</v>
      </c>
      <c r="B20" s="61" t="s">
        <v>164</v>
      </c>
      <c r="C20" s="316" t="s">
        <v>501</v>
      </c>
      <c r="D20" s="316" t="s">
        <v>501</v>
      </c>
      <c r="E20" s="316" t="s">
        <v>501</v>
      </c>
      <c r="F20" s="316" t="s">
        <v>501</v>
      </c>
      <c r="G20" s="316">
        <v>3</v>
      </c>
      <c r="H20" s="316">
        <v>0</v>
      </c>
      <c r="I20" s="316">
        <v>10</v>
      </c>
      <c r="J20" s="316">
        <v>48</v>
      </c>
      <c r="K20" s="316" t="s">
        <v>501</v>
      </c>
      <c r="L20" s="316">
        <v>78</v>
      </c>
      <c r="M20" s="475">
        <v>26</v>
      </c>
      <c r="N20" s="53"/>
    </row>
    <row r="21" spans="1:14" x14ac:dyDescent="0.2">
      <c r="A21" s="383">
        <v>31</v>
      </c>
      <c r="B21" s="61" t="s">
        <v>47</v>
      </c>
      <c r="C21" s="315">
        <v>2</v>
      </c>
      <c r="D21" s="315">
        <v>70</v>
      </c>
      <c r="E21" s="315">
        <v>46</v>
      </c>
      <c r="F21" s="315">
        <v>9</v>
      </c>
      <c r="G21" s="315">
        <v>4</v>
      </c>
      <c r="H21" s="315">
        <v>151</v>
      </c>
      <c r="I21" s="315">
        <v>6</v>
      </c>
      <c r="J21" s="315">
        <v>58</v>
      </c>
      <c r="K21" s="315">
        <v>14</v>
      </c>
      <c r="L21" s="315">
        <v>15</v>
      </c>
      <c r="M21" s="475">
        <v>31</v>
      </c>
      <c r="N21" s="53"/>
    </row>
    <row r="22" spans="1:14" x14ac:dyDescent="0.2">
      <c r="A22" s="383">
        <v>32</v>
      </c>
      <c r="B22" s="61" t="s">
        <v>48</v>
      </c>
      <c r="C22" s="315">
        <v>52</v>
      </c>
      <c r="D22" s="315">
        <v>62</v>
      </c>
      <c r="E22" s="315">
        <v>121</v>
      </c>
      <c r="F22" s="315">
        <v>101</v>
      </c>
      <c r="G22" s="315">
        <v>22</v>
      </c>
      <c r="H22" s="315">
        <v>1</v>
      </c>
      <c r="I22" s="315">
        <v>342</v>
      </c>
      <c r="J22" s="315">
        <v>41</v>
      </c>
      <c r="K22" s="315">
        <v>14</v>
      </c>
      <c r="L22" s="315">
        <v>95</v>
      </c>
      <c r="M22" s="475">
        <v>32</v>
      </c>
      <c r="N22" s="53"/>
    </row>
    <row r="23" spans="1:14" x14ac:dyDescent="0.2">
      <c r="A23" s="383">
        <v>33</v>
      </c>
      <c r="B23" s="61" t="s">
        <v>181</v>
      </c>
      <c r="C23" s="315" t="s">
        <v>501</v>
      </c>
      <c r="D23" s="315" t="s">
        <v>501</v>
      </c>
      <c r="E23" s="315" t="s">
        <v>501</v>
      </c>
      <c r="F23" s="315" t="s">
        <v>501</v>
      </c>
      <c r="G23" s="315" t="s">
        <v>501</v>
      </c>
      <c r="H23" s="315">
        <v>0</v>
      </c>
      <c r="I23" s="315">
        <v>0</v>
      </c>
      <c r="J23" s="315" t="s">
        <v>501</v>
      </c>
      <c r="K23" s="315" t="s">
        <v>501</v>
      </c>
      <c r="L23" s="315">
        <v>0</v>
      </c>
      <c r="M23" s="475">
        <v>33</v>
      </c>
      <c r="N23" s="53"/>
    </row>
    <row r="24" spans="1:14" x14ac:dyDescent="0.2">
      <c r="A24" s="383">
        <v>34</v>
      </c>
      <c r="B24" s="61" t="s">
        <v>49</v>
      </c>
      <c r="C24" s="315">
        <v>10</v>
      </c>
      <c r="D24" s="315">
        <v>16</v>
      </c>
      <c r="E24" s="315">
        <v>12</v>
      </c>
      <c r="F24" s="315">
        <v>15</v>
      </c>
      <c r="G24" s="315">
        <v>9</v>
      </c>
      <c r="H24" s="315">
        <v>29</v>
      </c>
      <c r="I24" s="315">
        <v>48</v>
      </c>
      <c r="J24" s="315">
        <v>80</v>
      </c>
      <c r="K24" s="315">
        <v>3</v>
      </c>
      <c r="L24" s="315">
        <v>9</v>
      </c>
      <c r="M24" s="475">
        <v>34</v>
      </c>
      <c r="N24" s="53"/>
    </row>
    <row r="25" spans="1:14" x14ac:dyDescent="0.2">
      <c r="A25" s="383">
        <v>35</v>
      </c>
      <c r="B25" s="61" t="s">
        <v>91</v>
      </c>
      <c r="C25" s="315">
        <v>56</v>
      </c>
      <c r="D25" s="315">
        <v>3</v>
      </c>
      <c r="E25" s="315">
        <v>6</v>
      </c>
      <c r="F25" s="315">
        <v>11</v>
      </c>
      <c r="G25" s="315">
        <v>51</v>
      </c>
      <c r="H25" s="315">
        <v>222</v>
      </c>
      <c r="I25" s="315">
        <v>2</v>
      </c>
      <c r="J25" s="315" t="s">
        <v>501</v>
      </c>
      <c r="K25" s="315">
        <v>102</v>
      </c>
      <c r="L25" s="315">
        <v>32</v>
      </c>
      <c r="M25" s="475">
        <v>35</v>
      </c>
      <c r="N25" s="53"/>
    </row>
    <row r="26" spans="1:14" x14ac:dyDescent="0.2">
      <c r="A26" s="383">
        <v>36</v>
      </c>
      <c r="B26" s="61" t="s">
        <v>50</v>
      </c>
      <c r="C26" s="315">
        <v>34</v>
      </c>
      <c r="D26" s="315">
        <v>30</v>
      </c>
      <c r="E26" s="315">
        <v>4</v>
      </c>
      <c r="F26" s="315">
        <v>17</v>
      </c>
      <c r="G26" s="315">
        <v>57</v>
      </c>
      <c r="H26" s="315">
        <v>6</v>
      </c>
      <c r="I26" s="315">
        <v>0</v>
      </c>
      <c r="J26" s="315">
        <v>13</v>
      </c>
      <c r="K26" s="315">
        <v>1</v>
      </c>
      <c r="L26" s="315">
        <v>15</v>
      </c>
      <c r="M26" s="475">
        <v>36</v>
      </c>
      <c r="N26" s="53"/>
    </row>
    <row r="27" spans="1:14" x14ac:dyDescent="0.2">
      <c r="A27" s="383">
        <v>41</v>
      </c>
      <c r="B27" s="61" t="s">
        <v>51</v>
      </c>
      <c r="C27" s="315">
        <v>4</v>
      </c>
      <c r="D27" s="315">
        <v>-3</v>
      </c>
      <c r="E27" s="315">
        <v>8</v>
      </c>
      <c r="F27" s="315">
        <v>3</v>
      </c>
      <c r="G27" s="315">
        <v>20</v>
      </c>
      <c r="H27" s="315">
        <v>4</v>
      </c>
      <c r="I27" s="315">
        <v>21</v>
      </c>
      <c r="J27" s="315">
        <v>78</v>
      </c>
      <c r="K27" s="315">
        <v>72</v>
      </c>
      <c r="L27" s="315">
        <v>31</v>
      </c>
      <c r="M27" s="475">
        <v>41</v>
      </c>
      <c r="N27" s="53"/>
    </row>
    <row r="28" spans="1:14" x14ac:dyDescent="0.2">
      <c r="A28" s="383">
        <v>42</v>
      </c>
      <c r="B28" s="61" t="s">
        <v>52</v>
      </c>
      <c r="C28" s="315">
        <v>4</v>
      </c>
      <c r="D28" s="315">
        <v>-1</v>
      </c>
      <c r="E28" s="315">
        <v>8</v>
      </c>
      <c r="F28" s="315">
        <v>100</v>
      </c>
      <c r="G28" s="315">
        <v>14</v>
      </c>
      <c r="H28" s="315">
        <v>122</v>
      </c>
      <c r="I28" s="315">
        <v>16</v>
      </c>
      <c r="J28" s="315">
        <v>7</v>
      </c>
      <c r="K28" s="315">
        <v>5</v>
      </c>
      <c r="L28" s="315">
        <v>5</v>
      </c>
      <c r="M28" s="475">
        <v>42</v>
      </c>
      <c r="N28" s="53"/>
    </row>
    <row r="29" spans="1:14" x14ac:dyDescent="0.2">
      <c r="A29" s="383">
        <v>43</v>
      </c>
      <c r="B29" s="61" t="s">
        <v>53</v>
      </c>
      <c r="C29" s="315">
        <v>8</v>
      </c>
      <c r="D29" s="315">
        <v>79</v>
      </c>
      <c r="E29" s="315">
        <v>60</v>
      </c>
      <c r="F29" s="315">
        <v>28</v>
      </c>
      <c r="G29" s="315">
        <v>36</v>
      </c>
      <c r="H29" s="315">
        <v>45</v>
      </c>
      <c r="I29" s="315">
        <v>22</v>
      </c>
      <c r="J29" s="315">
        <v>56</v>
      </c>
      <c r="K29" s="315">
        <v>21</v>
      </c>
      <c r="L29" s="315">
        <v>38</v>
      </c>
      <c r="M29" s="475">
        <v>43</v>
      </c>
      <c r="N29" s="53"/>
    </row>
    <row r="30" spans="1:14" x14ac:dyDescent="0.2">
      <c r="A30" s="383">
        <v>44</v>
      </c>
      <c r="B30" s="61" t="s">
        <v>54</v>
      </c>
      <c r="C30" s="315">
        <v>1</v>
      </c>
      <c r="D30" s="315">
        <v>48</v>
      </c>
      <c r="E30" s="315">
        <v>198</v>
      </c>
      <c r="F30" s="315">
        <v>253</v>
      </c>
      <c r="G30" s="315">
        <v>71</v>
      </c>
      <c r="H30" s="315">
        <v>4</v>
      </c>
      <c r="I30" s="315">
        <v>3</v>
      </c>
      <c r="J30" s="315">
        <v>41</v>
      </c>
      <c r="K30" s="315">
        <v>50</v>
      </c>
      <c r="L30" s="315">
        <v>5</v>
      </c>
      <c r="M30" s="475">
        <v>44</v>
      </c>
      <c r="N30" s="53"/>
    </row>
    <row r="31" spans="1:14" x14ac:dyDescent="0.2">
      <c r="A31" s="383">
        <v>45</v>
      </c>
      <c r="B31" s="61" t="s">
        <v>55</v>
      </c>
      <c r="C31" s="315" t="s">
        <v>501</v>
      </c>
      <c r="D31" s="315">
        <v>1</v>
      </c>
      <c r="E31" s="315">
        <v>16</v>
      </c>
      <c r="F31" s="315">
        <v>2</v>
      </c>
      <c r="G31" s="315">
        <v>1</v>
      </c>
      <c r="H31" s="315">
        <v>0</v>
      </c>
      <c r="I31" s="315">
        <v>0</v>
      </c>
      <c r="J31" s="315">
        <v>0</v>
      </c>
      <c r="K31" s="315">
        <v>0</v>
      </c>
      <c r="L31" s="315">
        <v>0</v>
      </c>
      <c r="M31" s="475">
        <v>45</v>
      </c>
      <c r="N31" s="53"/>
    </row>
    <row r="32" spans="1:14" x14ac:dyDescent="0.2">
      <c r="A32" s="383">
        <v>46</v>
      </c>
      <c r="B32" s="61" t="s">
        <v>56</v>
      </c>
      <c r="C32" s="315" t="s">
        <v>501</v>
      </c>
      <c r="D32" s="315">
        <v>12</v>
      </c>
      <c r="E32" s="315">
        <v>93</v>
      </c>
      <c r="F32" s="315">
        <v>4</v>
      </c>
      <c r="G32" s="315" t="s">
        <v>501</v>
      </c>
      <c r="H32" s="315">
        <v>11</v>
      </c>
      <c r="I32" s="315">
        <v>4</v>
      </c>
      <c r="J32" s="315">
        <v>2</v>
      </c>
      <c r="K32" s="315">
        <v>1</v>
      </c>
      <c r="L32" s="315">
        <v>1</v>
      </c>
      <c r="M32" s="475">
        <v>46</v>
      </c>
      <c r="N32" s="53"/>
    </row>
    <row r="33" spans="1:14" x14ac:dyDescent="0.2">
      <c r="A33" s="383">
        <v>47</v>
      </c>
      <c r="B33" s="61" t="s">
        <v>57</v>
      </c>
      <c r="C33" s="315">
        <v>9</v>
      </c>
      <c r="D33" s="315">
        <v>27</v>
      </c>
      <c r="E33" s="315">
        <v>29</v>
      </c>
      <c r="F33" s="315">
        <v>12</v>
      </c>
      <c r="G33" s="315">
        <v>13</v>
      </c>
      <c r="H33" s="315">
        <v>6</v>
      </c>
      <c r="I33" s="315">
        <v>9</v>
      </c>
      <c r="J33" s="315">
        <v>12</v>
      </c>
      <c r="K33" s="315">
        <v>11</v>
      </c>
      <c r="L33" s="315">
        <v>4</v>
      </c>
      <c r="M33" s="475">
        <v>47</v>
      </c>
      <c r="N33" s="53"/>
    </row>
    <row r="34" spans="1:14" x14ac:dyDescent="0.2">
      <c r="A34" s="383">
        <v>48</v>
      </c>
      <c r="B34" s="61" t="s">
        <v>58</v>
      </c>
      <c r="C34" s="315" t="s">
        <v>501</v>
      </c>
      <c r="D34" s="315" t="s">
        <v>501</v>
      </c>
      <c r="E34" s="315" t="s">
        <v>501</v>
      </c>
      <c r="F34" s="315">
        <v>1</v>
      </c>
      <c r="G34" s="315" t="s">
        <v>501</v>
      </c>
      <c r="H34" s="315">
        <v>1</v>
      </c>
      <c r="I34" s="315" t="s">
        <v>501</v>
      </c>
      <c r="J34" s="315" t="s">
        <v>501</v>
      </c>
      <c r="K34" s="315" t="s">
        <v>501</v>
      </c>
      <c r="L34" s="315" t="s">
        <v>501</v>
      </c>
      <c r="M34" s="475">
        <v>48</v>
      </c>
      <c r="N34" s="53"/>
    </row>
    <row r="35" spans="1:14" x14ac:dyDescent="0.2">
      <c r="A35" s="383">
        <v>51</v>
      </c>
      <c r="B35" s="61" t="s">
        <v>59</v>
      </c>
      <c r="C35" s="315">
        <v>8</v>
      </c>
      <c r="D35" s="315">
        <v>3</v>
      </c>
      <c r="E35" s="315">
        <v>2</v>
      </c>
      <c r="F35" s="315">
        <v>9</v>
      </c>
      <c r="G35" s="315">
        <v>7</v>
      </c>
      <c r="H35" s="315">
        <v>3</v>
      </c>
      <c r="I35" s="315">
        <v>10</v>
      </c>
      <c r="J35" s="315">
        <v>14</v>
      </c>
      <c r="K35" s="315">
        <v>12</v>
      </c>
      <c r="L35" s="315">
        <v>6</v>
      </c>
      <c r="M35" s="475">
        <v>51</v>
      </c>
      <c r="N35" s="53"/>
    </row>
    <row r="36" spans="1:14" x14ac:dyDescent="0.2">
      <c r="A36" s="383">
        <v>52</v>
      </c>
      <c r="B36" s="61" t="s">
        <v>132</v>
      </c>
      <c r="C36" s="315">
        <v>14</v>
      </c>
      <c r="D36" s="315">
        <v>22</v>
      </c>
      <c r="E36" s="315" t="s">
        <v>501</v>
      </c>
      <c r="F36" s="315">
        <v>1</v>
      </c>
      <c r="G36" s="315">
        <v>3</v>
      </c>
      <c r="H36" s="315">
        <v>21</v>
      </c>
      <c r="I36" s="315">
        <v>2</v>
      </c>
      <c r="J36" s="315">
        <v>20</v>
      </c>
      <c r="K36" s="315">
        <v>20</v>
      </c>
      <c r="L36" s="315">
        <v>16</v>
      </c>
      <c r="M36" s="475">
        <v>52</v>
      </c>
      <c r="N36" s="53"/>
    </row>
    <row r="37" spans="1:14" x14ac:dyDescent="0.2">
      <c r="A37" s="383">
        <v>53</v>
      </c>
      <c r="B37" s="61" t="s">
        <v>60</v>
      </c>
      <c r="C37" s="315">
        <v>20</v>
      </c>
      <c r="D37" s="315">
        <v>21</v>
      </c>
      <c r="E37" s="315">
        <v>3</v>
      </c>
      <c r="F37" s="315">
        <v>1</v>
      </c>
      <c r="G37" s="315">
        <v>11</v>
      </c>
      <c r="H37" s="315">
        <v>22</v>
      </c>
      <c r="I37" s="315">
        <v>19</v>
      </c>
      <c r="J37" s="315">
        <v>14</v>
      </c>
      <c r="K37" s="315">
        <v>6</v>
      </c>
      <c r="L37" s="315">
        <v>10</v>
      </c>
      <c r="M37" s="475">
        <v>53</v>
      </c>
      <c r="N37" s="53"/>
    </row>
    <row r="38" spans="1:14" x14ac:dyDescent="0.2">
      <c r="A38" s="383">
        <v>54</v>
      </c>
      <c r="B38" s="61" t="s">
        <v>135</v>
      </c>
      <c r="C38" s="315">
        <v>2</v>
      </c>
      <c r="D38" s="315" t="s">
        <v>501</v>
      </c>
      <c r="E38" s="315">
        <v>1</v>
      </c>
      <c r="F38" s="315">
        <v>2</v>
      </c>
      <c r="G38" s="315">
        <v>1</v>
      </c>
      <c r="H38" s="315">
        <v>6</v>
      </c>
      <c r="I38" s="315">
        <v>0</v>
      </c>
      <c r="J38" s="315">
        <v>1</v>
      </c>
      <c r="K38" s="315">
        <v>10</v>
      </c>
      <c r="L38" s="315">
        <v>2</v>
      </c>
      <c r="M38" s="475">
        <v>54</v>
      </c>
      <c r="N38" s="53"/>
    </row>
    <row r="39" spans="1:14" x14ac:dyDescent="0.2">
      <c r="A39" s="383">
        <v>55</v>
      </c>
      <c r="B39" s="61" t="s">
        <v>166</v>
      </c>
      <c r="C39" s="315">
        <v>24</v>
      </c>
      <c r="D39" s="315">
        <v>65</v>
      </c>
      <c r="E39" s="315">
        <v>20</v>
      </c>
      <c r="F39" s="315">
        <v>66</v>
      </c>
      <c r="G39" s="315">
        <v>24</v>
      </c>
      <c r="H39" s="315">
        <v>29</v>
      </c>
      <c r="I39" s="315">
        <v>58</v>
      </c>
      <c r="J39" s="315">
        <v>36</v>
      </c>
      <c r="K39" s="315">
        <v>29</v>
      </c>
      <c r="L39" s="315">
        <v>47</v>
      </c>
      <c r="M39" s="475">
        <v>55</v>
      </c>
      <c r="N39" s="53"/>
    </row>
    <row r="40" spans="1:14" x14ac:dyDescent="0.2">
      <c r="A40" s="383">
        <v>61</v>
      </c>
      <c r="B40" s="61" t="s">
        <v>64</v>
      </c>
      <c r="C40" s="315">
        <v>16</v>
      </c>
      <c r="D40" s="315">
        <v>21</v>
      </c>
      <c r="E40" s="315">
        <v>9</v>
      </c>
      <c r="F40" s="315">
        <v>6</v>
      </c>
      <c r="G40" s="315">
        <v>5</v>
      </c>
      <c r="H40" s="315">
        <v>41</v>
      </c>
      <c r="I40" s="315">
        <v>40</v>
      </c>
      <c r="J40" s="315">
        <v>18</v>
      </c>
      <c r="K40" s="315">
        <v>20</v>
      </c>
      <c r="L40" s="315">
        <v>22</v>
      </c>
      <c r="M40" s="475">
        <v>61</v>
      </c>
      <c r="N40" s="53"/>
    </row>
    <row r="41" spans="1:14" x14ac:dyDescent="0.2">
      <c r="A41" s="383">
        <v>62</v>
      </c>
      <c r="B41" s="61" t="s">
        <v>65</v>
      </c>
      <c r="C41" s="315">
        <v>1</v>
      </c>
      <c r="D41" s="315">
        <v>3</v>
      </c>
      <c r="E41" s="315">
        <v>24</v>
      </c>
      <c r="F41" s="315">
        <v>11</v>
      </c>
      <c r="G41" s="315">
        <v>14</v>
      </c>
      <c r="H41" s="315">
        <v>9</v>
      </c>
      <c r="I41" s="315">
        <v>4</v>
      </c>
      <c r="J41" s="315">
        <v>5</v>
      </c>
      <c r="K41" s="315">
        <v>1</v>
      </c>
      <c r="L41" s="315">
        <v>3</v>
      </c>
      <c r="M41" s="475">
        <v>62</v>
      </c>
      <c r="N41" s="53"/>
    </row>
    <row r="42" spans="1:14" x14ac:dyDescent="0.2">
      <c r="A42" s="383">
        <v>63</v>
      </c>
      <c r="B42" s="61" t="s">
        <v>66</v>
      </c>
      <c r="C42" s="315">
        <v>1</v>
      </c>
      <c r="D42" s="315">
        <v>3</v>
      </c>
      <c r="E42" s="315" t="s">
        <v>501</v>
      </c>
      <c r="F42" s="315">
        <v>0</v>
      </c>
      <c r="G42" s="315">
        <v>5</v>
      </c>
      <c r="H42" s="315">
        <v>16</v>
      </c>
      <c r="I42" s="315">
        <v>13</v>
      </c>
      <c r="J42" s="315">
        <v>13</v>
      </c>
      <c r="K42" s="315">
        <v>4</v>
      </c>
      <c r="L42" s="315">
        <v>6</v>
      </c>
      <c r="M42" s="475">
        <v>63</v>
      </c>
      <c r="N42" s="53"/>
    </row>
    <row r="43" spans="1:14" x14ac:dyDescent="0.2">
      <c r="A43" s="383">
        <v>64</v>
      </c>
      <c r="B43" s="61" t="s">
        <v>67</v>
      </c>
      <c r="C43" s="315">
        <v>9</v>
      </c>
      <c r="D43" s="315">
        <v>1</v>
      </c>
      <c r="E43" s="315" t="s">
        <v>501</v>
      </c>
      <c r="F43" s="315">
        <v>2</v>
      </c>
      <c r="G43" s="315">
        <v>0</v>
      </c>
      <c r="H43" s="315">
        <v>5</v>
      </c>
      <c r="I43" s="315" t="s">
        <v>501</v>
      </c>
      <c r="J43" s="315">
        <v>2</v>
      </c>
      <c r="K43" s="315">
        <v>1</v>
      </c>
      <c r="L43" s="315">
        <v>1</v>
      </c>
      <c r="M43" s="475">
        <v>64</v>
      </c>
      <c r="N43" s="53"/>
    </row>
    <row r="44" spans="1:14" x14ac:dyDescent="0.2">
      <c r="A44" s="383">
        <v>65</v>
      </c>
      <c r="B44" s="61" t="s">
        <v>68</v>
      </c>
      <c r="C44" s="315">
        <v>6</v>
      </c>
      <c r="D44" s="315" t="s">
        <v>501</v>
      </c>
      <c r="E44" s="315">
        <v>8</v>
      </c>
      <c r="F44" s="315">
        <v>5</v>
      </c>
      <c r="G44" s="315">
        <v>4</v>
      </c>
      <c r="H44" s="315">
        <v>3</v>
      </c>
      <c r="I44" s="315" t="s">
        <v>501</v>
      </c>
      <c r="J44" s="315">
        <v>2</v>
      </c>
      <c r="K44" s="315">
        <v>0</v>
      </c>
      <c r="L44" s="315" t="s">
        <v>501</v>
      </c>
      <c r="M44" s="475">
        <v>65</v>
      </c>
      <c r="N44" s="53"/>
    </row>
    <row r="45" spans="1:14" x14ac:dyDescent="0.2">
      <c r="A45" s="383">
        <v>66</v>
      </c>
      <c r="B45" s="61" t="s">
        <v>69</v>
      </c>
      <c r="C45" s="315">
        <v>32</v>
      </c>
      <c r="D45" s="315">
        <v>27</v>
      </c>
      <c r="E45" s="315">
        <v>35</v>
      </c>
      <c r="F45" s="315">
        <v>12</v>
      </c>
      <c r="G45" s="315">
        <v>11</v>
      </c>
      <c r="H45" s="315">
        <v>19</v>
      </c>
      <c r="I45" s="315">
        <v>30</v>
      </c>
      <c r="J45" s="315">
        <v>6</v>
      </c>
      <c r="K45" s="315">
        <v>6</v>
      </c>
      <c r="L45" s="315">
        <v>30</v>
      </c>
      <c r="M45" s="475">
        <v>66</v>
      </c>
      <c r="N45" s="53"/>
    </row>
    <row r="46" spans="1:14" x14ac:dyDescent="0.2">
      <c r="A46" s="383">
        <v>71</v>
      </c>
      <c r="B46" s="61" t="s">
        <v>70</v>
      </c>
      <c r="C46" s="315">
        <v>9</v>
      </c>
      <c r="D46" s="315">
        <v>2</v>
      </c>
      <c r="E46" s="315">
        <v>7</v>
      </c>
      <c r="F46" s="315">
        <v>12</v>
      </c>
      <c r="G46" s="315" t="s">
        <v>501</v>
      </c>
      <c r="H46" s="315">
        <v>2</v>
      </c>
      <c r="I46" s="315">
        <v>3</v>
      </c>
      <c r="J46" s="315">
        <v>31</v>
      </c>
      <c r="K46" s="315">
        <v>2</v>
      </c>
      <c r="L46" s="315">
        <v>6</v>
      </c>
      <c r="M46" s="475">
        <v>71</v>
      </c>
      <c r="N46" s="53"/>
    </row>
    <row r="47" spans="1:14" x14ac:dyDescent="0.2">
      <c r="A47" s="383">
        <v>72</v>
      </c>
      <c r="B47" s="61" t="s">
        <v>71</v>
      </c>
      <c r="C47" s="315">
        <v>36</v>
      </c>
      <c r="D47" s="315">
        <v>6</v>
      </c>
      <c r="E47" s="315">
        <v>12</v>
      </c>
      <c r="F47" s="315">
        <v>16</v>
      </c>
      <c r="G47" s="315">
        <v>4</v>
      </c>
      <c r="H47" s="315">
        <v>19</v>
      </c>
      <c r="I47" s="315">
        <v>14</v>
      </c>
      <c r="J47" s="315">
        <v>14</v>
      </c>
      <c r="K47" s="315">
        <v>15</v>
      </c>
      <c r="L47" s="315">
        <v>14</v>
      </c>
      <c r="M47" s="475">
        <v>72</v>
      </c>
      <c r="N47" s="53"/>
    </row>
    <row r="48" spans="1:14" x14ac:dyDescent="0.2">
      <c r="A48" s="383">
        <v>81</v>
      </c>
      <c r="B48" s="61" t="s">
        <v>5</v>
      </c>
      <c r="C48" s="315">
        <v>28</v>
      </c>
      <c r="D48" s="315">
        <v>8</v>
      </c>
      <c r="E48" s="315">
        <v>2</v>
      </c>
      <c r="F48" s="315">
        <v>11</v>
      </c>
      <c r="G48" s="315">
        <v>1</v>
      </c>
      <c r="H48" s="315">
        <v>13</v>
      </c>
      <c r="I48" s="315">
        <v>23</v>
      </c>
      <c r="J48" s="315">
        <v>35</v>
      </c>
      <c r="K48" s="315">
        <v>78</v>
      </c>
      <c r="L48" s="315">
        <v>35</v>
      </c>
      <c r="M48" s="475">
        <v>81</v>
      </c>
      <c r="N48" s="53"/>
    </row>
    <row r="49" spans="1:14" x14ac:dyDescent="0.2">
      <c r="A49" s="383">
        <v>82</v>
      </c>
      <c r="B49" s="61" t="s">
        <v>72</v>
      </c>
      <c r="C49" s="315">
        <v>10</v>
      </c>
      <c r="D49" s="315">
        <v>1</v>
      </c>
      <c r="E49" s="315">
        <v>3</v>
      </c>
      <c r="F49" s="315">
        <v>6</v>
      </c>
      <c r="G49" s="315">
        <v>25</v>
      </c>
      <c r="H49" s="315">
        <v>4</v>
      </c>
      <c r="I49" s="315">
        <v>42</v>
      </c>
      <c r="J49" s="315">
        <v>23</v>
      </c>
      <c r="K49" s="315">
        <v>31</v>
      </c>
      <c r="L49" s="315">
        <v>4</v>
      </c>
      <c r="M49" s="475">
        <v>82</v>
      </c>
      <c r="N49" s="53"/>
    </row>
    <row r="50" spans="1:14" x14ac:dyDescent="0.2">
      <c r="A50" s="383">
        <v>83</v>
      </c>
      <c r="B50" s="61" t="s">
        <v>73</v>
      </c>
      <c r="C50" s="315">
        <v>2</v>
      </c>
      <c r="D50" s="315">
        <v>1</v>
      </c>
      <c r="E50" s="315" t="s">
        <v>501</v>
      </c>
      <c r="F50" s="315">
        <v>1</v>
      </c>
      <c r="G50" s="315" t="s">
        <v>501</v>
      </c>
      <c r="H50" s="315">
        <v>3</v>
      </c>
      <c r="I50" s="315" t="s">
        <v>501</v>
      </c>
      <c r="J50" s="315">
        <v>0</v>
      </c>
      <c r="K50" s="315">
        <v>5</v>
      </c>
      <c r="L50" s="315">
        <v>0</v>
      </c>
      <c r="M50" s="475">
        <v>83</v>
      </c>
      <c r="N50" s="53"/>
    </row>
    <row r="51" spans="1:14" x14ac:dyDescent="0.2">
      <c r="A51" s="383">
        <v>91</v>
      </c>
      <c r="B51" s="61" t="s">
        <v>74</v>
      </c>
      <c r="C51" s="315">
        <v>3</v>
      </c>
      <c r="D51" s="315">
        <v>13</v>
      </c>
      <c r="E51" s="315">
        <v>6</v>
      </c>
      <c r="F51" s="315">
        <v>11</v>
      </c>
      <c r="G51" s="315">
        <v>6</v>
      </c>
      <c r="H51" s="315">
        <v>16</v>
      </c>
      <c r="I51" s="315">
        <v>6</v>
      </c>
      <c r="J51" s="315">
        <v>8</v>
      </c>
      <c r="K51" s="315">
        <v>1</v>
      </c>
      <c r="L51" s="315">
        <v>20</v>
      </c>
      <c r="M51" s="475">
        <v>91</v>
      </c>
      <c r="N51" s="53"/>
    </row>
    <row r="52" spans="1:14" x14ac:dyDescent="0.2">
      <c r="A52" s="383">
        <v>92</v>
      </c>
      <c r="B52" s="61" t="s">
        <v>75</v>
      </c>
      <c r="C52" s="315" t="s">
        <v>501</v>
      </c>
      <c r="D52" s="315" t="s">
        <v>501</v>
      </c>
      <c r="E52" s="315" t="s">
        <v>501</v>
      </c>
      <c r="F52" s="315">
        <v>56</v>
      </c>
      <c r="G52" s="315">
        <v>0</v>
      </c>
      <c r="H52" s="315">
        <v>1</v>
      </c>
      <c r="I52" s="315">
        <v>0</v>
      </c>
      <c r="J52" s="315">
        <v>0</v>
      </c>
      <c r="K52" s="315">
        <v>1</v>
      </c>
      <c r="L52" s="315">
        <v>1</v>
      </c>
      <c r="M52" s="475">
        <v>92</v>
      </c>
      <c r="N52" s="53"/>
    </row>
    <row r="53" spans="1:14" x14ac:dyDescent="0.2">
      <c r="A53" s="383">
        <v>93</v>
      </c>
      <c r="B53" s="61" t="s">
        <v>76</v>
      </c>
      <c r="C53" s="315">
        <v>6</v>
      </c>
      <c r="D53" s="315">
        <v>3</v>
      </c>
      <c r="E53" s="315">
        <v>11</v>
      </c>
      <c r="F53" s="315">
        <v>5</v>
      </c>
      <c r="G53" s="315">
        <v>0</v>
      </c>
      <c r="H53" s="315">
        <v>3</v>
      </c>
      <c r="I53" s="315">
        <v>8</v>
      </c>
      <c r="J53" s="315">
        <v>10</v>
      </c>
      <c r="K53" s="315">
        <v>21</v>
      </c>
      <c r="L53" s="315">
        <v>26</v>
      </c>
      <c r="M53" s="475">
        <v>93</v>
      </c>
      <c r="N53" s="53"/>
    </row>
    <row r="54" spans="1:14" x14ac:dyDescent="0.2">
      <c r="A54" s="383">
        <v>94</v>
      </c>
      <c r="B54" s="61" t="s">
        <v>77</v>
      </c>
      <c r="C54" s="315">
        <v>2</v>
      </c>
      <c r="D54" s="315">
        <v>12</v>
      </c>
      <c r="E54" s="315">
        <v>2</v>
      </c>
      <c r="F54" s="315">
        <v>27</v>
      </c>
      <c r="G54" s="315">
        <v>7</v>
      </c>
      <c r="H54" s="315">
        <v>12</v>
      </c>
      <c r="I54" s="315">
        <v>7</v>
      </c>
      <c r="J54" s="315">
        <v>4</v>
      </c>
      <c r="K54" s="315">
        <v>6</v>
      </c>
      <c r="L54" s="315">
        <v>14</v>
      </c>
      <c r="M54" s="475">
        <v>94</v>
      </c>
      <c r="N54" s="53"/>
    </row>
    <row r="55" spans="1:14" x14ac:dyDescent="0.2">
      <c r="A55" s="383">
        <v>101</v>
      </c>
      <c r="B55" s="61" t="s">
        <v>78</v>
      </c>
      <c r="C55" s="315">
        <v>19</v>
      </c>
      <c r="D55" s="315">
        <v>30</v>
      </c>
      <c r="E55" s="315">
        <v>4</v>
      </c>
      <c r="F55" s="315">
        <v>66</v>
      </c>
      <c r="G55" s="315">
        <v>40</v>
      </c>
      <c r="H55" s="315">
        <v>9</v>
      </c>
      <c r="I55" s="315">
        <v>21</v>
      </c>
      <c r="J55" s="315">
        <v>19</v>
      </c>
      <c r="K55" s="315">
        <v>37</v>
      </c>
      <c r="L55" s="315">
        <v>5</v>
      </c>
      <c r="M55" s="475">
        <v>101</v>
      </c>
      <c r="N55" s="53"/>
    </row>
    <row r="56" spans="1:14" x14ac:dyDescent="0.2">
      <c r="A56" s="383">
        <v>102</v>
      </c>
      <c r="B56" s="61" t="s">
        <v>79</v>
      </c>
      <c r="C56" s="315">
        <v>1</v>
      </c>
      <c r="D56" s="315" t="s">
        <v>501</v>
      </c>
      <c r="E56" s="315" t="s">
        <v>501</v>
      </c>
      <c r="F56" s="315">
        <v>2</v>
      </c>
      <c r="G56" s="315">
        <v>2</v>
      </c>
      <c r="H56" s="315">
        <v>4</v>
      </c>
      <c r="I56" s="315">
        <v>1</v>
      </c>
      <c r="J56" s="315" t="s">
        <v>501</v>
      </c>
      <c r="K56" s="315" t="s">
        <v>501</v>
      </c>
      <c r="L56" s="315">
        <v>1</v>
      </c>
      <c r="M56" s="475">
        <v>102</v>
      </c>
      <c r="N56" s="53"/>
    </row>
    <row r="57" spans="1:14" x14ac:dyDescent="0.2">
      <c r="A57" s="383">
        <v>103</v>
      </c>
      <c r="B57" s="61" t="s">
        <v>80</v>
      </c>
      <c r="C57" s="315">
        <v>2</v>
      </c>
      <c r="D57" s="315">
        <v>3</v>
      </c>
      <c r="E57" s="315">
        <v>3</v>
      </c>
      <c r="F57" s="315">
        <v>4</v>
      </c>
      <c r="G57" s="315">
        <v>22</v>
      </c>
      <c r="H57" s="315">
        <v>53</v>
      </c>
      <c r="I57" s="315">
        <v>33</v>
      </c>
      <c r="J57" s="315">
        <v>10</v>
      </c>
      <c r="K57" s="315">
        <v>4</v>
      </c>
      <c r="L57" s="315">
        <v>9</v>
      </c>
      <c r="M57" s="475">
        <v>103</v>
      </c>
      <c r="N57" s="53"/>
    </row>
    <row r="58" spans="1:14" x14ac:dyDescent="0.2">
      <c r="A58" s="383">
        <v>105</v>
      </c>
      <c r="B58" s="61" t="s">
        <v>81</v>
      </c>
      <c r="C58" s="315">
        <v>5</v>
      </c>
      <c r="D58" s="315">
        <v>5</v>
      </c>
      <c r="E58" s="315">
        <v>2</v>
      </c>
      <c r="F58" s="315">
        <v>9</v>
      </c>
      <c r="G58" s="315">
        <v>9</v>
      </c>
      <c r="H58" s="315">
        <v>1</v>
      </c>
      <c r="I58" s="315">
        <v>1</v>
      </c>
      <c r="J58" s="315">
        <v>2</v>
      </c>
      <c r="K58" s="315">
        <v>1</v>
      </c>
      <c r="L58" s="315" t="s">
        <v>501</v>
      </c>
      <c r="M58" s="475">
        <v>105</v>
      </c>
      <c r="N58" s="53"/>
    </row>
    <row r="59" spans="1:14" x14ac:dyDescent="0.2">
      <c r="A59" s="383">
        <v>106</v>
      </c>
      <c r="B59" s="61" t="s">
        <v>82</v>
      </c>
      <c r="C59" s="315">
        <v>13</v>
      </c>
      <c r="D59" s="315">
        <v>7</v>
      </c>
      <c r="E59" s="315">
        <v>6</v>
      </c>
      <c r="F59" s="315">
        <v>1</v>
      </c>
      <c r="G59" s="315">
        <v>4</v>
      </c>
      <c r="H59" s="315">
        <v>11</v>
      </c>
      <c r="I59" s="315">
        <v>9</v>
      </c>
      <c r="J59" s="315">
        <v>3</v>
      </c>
      <c r="K59" s="315">
        <v>1</v>
      </c>
      <c r="L59" s="315">
        <v>2</v>
      </c>
      <c r="M59" s="475">
        <v>106</v>
      </c>
      <c r="N59" s="53"/>
    </row>
    <row r="60" spans="1:14" x14ac:dyDescent="0.2">
      <c r="A60" s="383">
        <v>107</v>
      </c>
      <c r="B60" s="61" t="s">
        <v>83</v>
      </c>
      <c r="C60" s="315">
        <v>9</v>
      </c>
      <c r="D60" s="315">
        <v>10</v>
      </c>
      <c r="E60" s="315">
        <v>3</v>
      </c>
      <c r="F60" s="315">
        <v>23</v>
      </c>
      <c r="G60" s="315">
        <v>27</v>
      </c>
      <c r="H60" s="315">
        <v>52</v>
      </c>
      <c r="I60" s="315">
        <v>6</v>
      </c>
      <c r="J60" s="315">
        <v>10</v>
      </c>
      <c r="K60" s="315">
        <v>8</v>
      </c>
      <c r="L60" s="315">
        <v>6</v>
      </c>
      <c r="M60" s="475">
        <v>107</v>
      </c>
      <c r="N60" s="53"/>
    </row>
    <row r="61" spans="1:14" x14ac:dyDescent="0.2">
      <c r="A61" s="383">
        <v>108</v>
      </c>
      <c r="B61" s="61" t="s">
        <v>84</v>
      </c>
      <c r="C61" s="315">
        <v>4</v>
      </c>
      <c r="D61" s="315">
        <v>2</v>
      </c>
      <c r="E61" s="315">
        <v>7</v>
      </c>
      <c r="F61" s="315" t="s">
        <v>501</v>
      </c>
      <c r="G61" s="315">
        <v>0</v>
      </c>
      <c r="H61" s="315">
        <v>6</v>
      </c>
      <c r="I61" s="315">
        <v>5</v>
      </c>
      <c r="J61" s="315">
        <v>15</v>
      </c>
      <c r="K61" s="315">
        <v>7</v>
      </c>
      <c r="L61" s="315">
        <v>3</v>
      </c>
      <c r="M61" s="475">
        <v>108</v>
      </c>
      <c r="N61" s="53"/>
    </row>
    <row r="62" spans="1:14" x14ac:dyDescent="0.2">
      <c r="A62" s="383">
        <v>109</v>
      </c>
      <c r="B62" s="61" t="s">
        <v>145</v>
      </c>
      <c r="C62" s="315" t="s">
        <v>501</v>
      </c>
      <c r="D62" s="315">
        <v>6</v>
      </c>
      <c r="E62" s="315" t="s">
        <v>501</v>
      </c>
      <c r="F62" s="315">
        <v>1</v>
      </c>
      <c r="G62" s="315">
        <v>10</v>
      </c>
      <c r="H62" s="315" t="s">
        <v>501</v>
      </c>
      <c r="I62" s="315">
        <v>2</v>
      </c>
      <c r="J62" s="315">
        <v>15</v>
      </c>
      <c r="K62" s="315" t="s">
        <v>501</v>
      </c>
      <c r="L62" s="315" t="s">
        <v>501</v>
      </c>
      <c r="M62" s="475">
        <v>109</v>
      </c>
      <c r="N62" s="53"/>
    </row>
    <row r="63" spans="1:14" x14ac:dyDescent="0.2">
      <c r="A63" s="383">
        <v>111</v>
      </c>
      <c r="B63" s="61" t="s">
        <v>85</v>
      </c>
      <c r="C63" s="316">
        <v>190</v>
      </c>
      <c r="D63" s="316">
        <v>73</v>
      </c>
      <c r="E63" s="316">
        <v>181</v>
      </c>
      <c r="F63" s="316">
        <v>9</v>
      </c>
      <c r="G63" s="316">
        <v>2</v>
      </c>
      <c r="H63" s="316">
        <v>23</v>
      </c>
      <c r="I63" s="316">
        <v>1</v>
      </c>
      <c r="J63" s="316" t="s">
        <v>501</v>
      </c>
      <c r="K63" s="316">
        <v>3</v>
      </c>
      <c r="L63" s="316" t="s">
        <v>501</v>
      </c>
      <c r="M63" s="475">
        <v>111</v>
      </c>
      <c r="N63" s="53"/>
    </row>
    <row r="64" spans="1:14" x14ac:dyDescent="0.2">
      <c r="A64" s="383">
        <v>112</v>
      </c>
      <c r="B64" s="61" t="s">
        <v>86</v>
      </c>
      <c r="C64" s="316">
        <v>49</v>
      </c>
      <c r="D64" s="316">
        <v>8</v>
      </c>
      <c r="E64" s="316">
        <v>35</v>
      </c>
      <c r="F64" s="316">
        <v>62</v>
      </c>
      <c r="G64" s="316">
        <v>98</v>
      </c>
      <c r="H64" s="316">
        <v>119</v>
      </c>
      <c r="I64" s="316">
        <v>32</v>
      </c>
      <c r="J64" s="316">
        <v>144</v>
      </c>
      <c r="K64" s="316">
        <v>59</v>
      </c>
      <c r="L64" s="316">
        <v>18</v>
      </c>
      <c r="M64" s="475">
        <v>112</v>
      </c>
      <c r="N64" s="53"/>
    </row>
    <row r="65" spans="1:14" x14ac:dyDescent="0.2">
      <c r="A65" s="383">
        <v>113</v>
      </c>
      <c r="B65" s="61" t="s">
        <v>87</v>
      </c>
      <c r="C65" s="316">
        <v>21</v>
      </c>
      <c r="D65" s="316" t="s">
        <v>501</v>
      </c>
      <c r="E65" s="316">
        <v>13</v>
      </c>
      <c r="F65" s="316">
        <v>1</v>
      </c>
      <c r="G65" s="316">
        <v>27</v>
      </c>
      <c r="H65" s="316">
        <v>0</v>
      </c>
      <c r="I65" s="316">
        <v>0</v>
      </c>
      <c r="J65" s="316" t="s">
        <v>501</v>
      </c>
      <c r="K65" s="316">
        <v>0</v>
      </c>
      <c r="L65" s="316">
        <v>0</v>
      </c>
      <c r="M65" s="475">
        <v>113</v>
      </c>
      <c r="N65" s="53"/>
    </row>
    <row r="66" spans="1:14" x14ac:dyDescent="0.2">
      <c r="A66" s="383">
        <v>121</v>
      </c>
      <c r="B66" s="61" t="s">
        <v>61</v>
      </c>
      <c r="C66" s="315">
        <v>5</v>
      </c>
      <c r="D66" s="315">
        <v>9</v>
      </c>
      <c r="E66" s="315">
        <v>20</v>
      </c>
      <c r="F66" s="315">
        <v>28</v>
      </c>
      <c r="G66" s="315">
        <v>21</v>
      </c>
      <c r="H66" s="315">
        <v>13</v>
      </c>
      <c r="I66" s="315">
        <v>16</v>
      </c>
      <c r="J66" s="315">
        <v>24</v>
      </c>
      <c r="K66" s="315">
        <v>3</v>
      </c>
      <c r="L66" s="315">
        <v>11</v>
      </c>
      <c r="M66" s="475">
        <v>121</v>
      </c>
      <c r="N66" s="53"/>
    </row>
    <row r="67" spans="1:14" x14ac:dyDescent="0.2">
      <c r="A67" s="383">
        <v>122</v>
      </c>
      <c r="B67" s="61" t="s">
        <v>62</v>
      </c>
      <c r="C67" s="315">
        <v>72</v>
      </c>
      <c r="D67" s="315">
        <v>45</v>
      </c>
      <c r="E67" s="315">
        <v>19</v>
      </c>
      <c r="F67" s="315">
        <v>96</v>
      </c>
      <c r="G67" s="315">
        <v>33</v>
      </c>
      <c r="H67" s="315">
        <v>26</v>
      </c>
      <c r="I67" s="315">
        <v>28</v>
      </c>
      <c r="J67" s="315">
        <v>22</v>
      </c>
      <c r="K67" s="315">
        <v>3</v>
      </c>
      <c r="L67" s="315">
        <v>33</v>
      </c>
      <c r="M67" s="475">
        <v>122</v>
      </c>
      <c r="N67" s="53"/>
    </row>
    <row r="68" spans="1:14" x14ac:dyDescent="0.2">
      <c r="A68" s="383">
        <v>123</v>
      </c>
      <c r="B68" s="61" t="s">
        <v>63</v>
      </c>
      <c r="C68" s="315">
        <v>5</v>
      </c>
      <c r="D68" s="315">
        <v>22</v>
      </c>
      <c r="E68" s="315">
        <v>14</v>
      </c>
      <c r="F68" s="315">
        <v>30</v>
      </c>
      <c r="G68" s="315">
        <v>7</v>
      </c>
      <c r="H68" s="315">
        <v>18</v>
      </c>
      <c r="I68" s="315">
        <v>36</v>
      </c>
      <c r="J68" s="315">
        <v>31</v>
      </c>
      <c r="K68" s="315">
        <v>13</v>
      </c>
      <c r="L68" s="315">
        <v>26</v>
      </c>
      <c r="M68" s="475">
        <v>123</v>
      </c>
      <c r="N68" s="53"/>
    </row>
    <row r="69" spans="1:14" ht="12" customHeight="1" x14ac:dyDescent="0.2">
      <c r="A69" s="383"/>
      <c r="B69" s="61"/>
      <c r="C69" s="315"/>
      <c r="D69" s="315"/>
      <c r="E69" s="315"/>
      <c r="F69" s="315"/>
      <c r="G69" s="315"/>
      <c r="H69" s="315"/>
      <c r="I69" s="315"/>
      <c r="J69" s="315"/>
      <c r="K69" s="315"/>
      <c r="L69" s="315"/>
      <c r="M69" s="383"/>
      <c r="N69" s="53"/>
    </row>
    <row r="70" spans="1:14" x14ac:dyDescent="0.2">
      <c r="A70" s="471">
        <v>1</v>
      </c>
      <c r="B70" s="455" t="s">
        <v>2</v>
      </c>
      <c r="C70" s="315">
        <v>120</v>
      </c>
      <c r="D70" s="315">
        <v>85</v>
      </c>
      <c r="E70" s="315">
        <v>58</v>
      </c>
      <c r="F70" s="315">
        <v>300</v>
      </c>
      <c r="G70" s="315">
        <v>297</v>
      </c>
      <c r="H70" s="315">
        <v>73</v>
      </c>
      <c r="I70" s="315">
        <v>52</v>
      </c>
      <c r="J70" s="315">
        <v>116</v>
      </c>
      <c r="K70" s="315">
        <v>40</v>
      </c>
      <c r="L70" s="315">
        <v>201</v>
      </c>
      <c r="M70" s="476">
        <v>1</v>
      </c>
      <c r="N70" s="53"/>
    </row>
    <row r="71" spans="1:14" x14ac:dyDescent="0.2">
      <c r="A71" s="471">
        <v>2</v>
      </c>
      <c r="B71" s="455" t="s">
        <v>6</v>
      </c>
      <c r="C71" s="315">
        <v>4</v>
      </c>
      <c r="D71" s="315">
        <v>20</v>
      </c>
      <c r="E71" s="315">
        <v>97</v>
      </c>
      <c r="F71" s="315">
        <v>29</v>
      </c>
      <c r="G71" s="315">
        <v>25</v>
      </c>
      <c r="H71" s="315">
        <v>116</v>
      </c>
      <c r="I71" s="315">
        <v>25</v>
      </c>
      <c r="J71" s="315">
        <v>72</v>
      </c>
      <c r="K71" s="315">
        <v>72</v>
      </c>
      <c r="L71" s="315">
        <v>103</v>
      </c>
      <c r="M71" s="476">
        <v>2</v>
      </c>
      <c r="N71" s="53"/>
    </row>
    <row r="72" spans="1:14" x14ac:dyDescent="0.2">
      <c r="A72" s="471">
        <v>3</v>
      </c>
      <c r="B72" s="455" t="s">
        <v>10</v>
      </c>
      <c r="C72" s="315">
        <v>154</v>
      </c>
      <c r="D72" s="315">
        <v>181</v>
      </c>
      <c r="E72" s="315">
        <v>189</v>
      </c>
      <c r="F72" s="315">
        <v>153</v>
      </c>
      <c r="G72" s="315">
        <v>143</v>
      </c>
      <c r="H72" s="315">
        <v>409</v>
      </c>
      <c r="I72" s="315">
        <v>398</v>
      </c>
      <c r="J72" s="315">
        <v>192</v>
      </c>
      <c r="K72" s="315">
        <v>134</v>
      </c>
      <c r="L72" s="315">
        <v>166</v>
      </c>
      <c r="M72" s="476">
        <v>3</v>
      </c>
      <c r="N72" s="53"/>
    </row>
    <row r="73" spans="1:14" x14ac:dyDescent="0.2">
      <c r="A73" s="471">
        <v>4</v>
      </c>
      <c r="B73" s="455" t="s">
        <v>3</v>
      </c>
      <c r="C73" s="315">
        <v>26</v>
      </c>
      <c r="D73" s="315">
        <v>163</v>
      </c>
      <c r="E73" s="315">
        <v>412</v>
      </c>
      <c r="F73" s="315">
        <v>403</v>
      </c>
      <c r="G73" s="315">
        <v>155</v>
      </c>
      <c r="H73" s="315">
        <v>193</v>
      </c>
      <c r="I73" s="315">
        <v>75</v>
      </c>
      <c r="J73" s="315">
        <v>196</v>
      </c>
      <c r="K73" s="315">
        <v>160</v>
      </c>
      <c r="L73" s="315">
        <v>84</v>
      </c>
      <c r="M73" s="476">
        <v>4</v>
      </c>
      <c r="N73" s="53"/>
    </row>
    <row r="74" spans="1:14" x14ac:dyDescent="0.2">
      <c r="A74" s="471">
        <v>5</v>
      </c>
      <c r="B74" s="455" t="s">
        <v>7</v>
      </c>
      <c r="C74" s="315">
        <v>68</v>
      </c>
      <c r="D74" s="315">
        <v>111</v>
      </c>
      <c r="E74" s="315">
        <v>26</v>
      </c>
      <c r="F74" s="315">
        <v>79</v>
      </c>
      <c r="G74" s="315">
        <v>46</v>
      </c>
      <c r="H74" s="315">
        <v>81</v>
      </c>
      <c r="I74" s="315">
        <v>89</v>
      </c>
      <c r="J74" s="315">
        <v>85</v>
      </c>
      <c r="K74" s="315">
        <v>77</v>
      </c>
      <c r="L74" s="315">
        <v>81</v>
      </c>
      <c r="M74" s="476">
        <v>5</v>
      </c>
      <c r="N74" s="53"/>
    </row>
    <row r="75" spans="1:14" x14ac:dyDescent="0.2">
      <c r="A75" s="471">
        <v>6</v>
      </c>
      <c r="B75" s="455" t="s">
        <v>11</v>
      </c>
      <c r="C75" s="315">
        <v>65</v>
      </c>
      <c r="D75" s="315">
        <v>55</v>
      </c>
      <c r="E75" s="315">
        <v>76</v>
      </c>
      <c r="F75" s="315">
        <v>36</v>
      </c>
      <c r="G75" s="315">
        <v>39</v>
      </c>
      <c r="H75" s="315">
        <v>93</v>
      </c>
      <c r="I75" s="315">
        <v>87</v>
      </c>
      <c r="J75" s="315">
        <v>46</v>
      </c>
      <c r="K75" s="315">
        <v>32</v>
      </c>
      <c r="L75" s="315">
        <v>62</v>
      </c>
      <c r="M75" s="476">
        <v>6</v>
      </c>
      <c r="N75" s="53"/>
    </row>
    <row r="76" spans="1:14" x14ac:dyDescent="0.2">
      <c r="A76" s="471">
        <v>7</v>
      </c>
      <c r="B76" s="455" t="s">
        <v>4</v>
      </c>
      <c r="C76" s="315">
        <v>45</v>
      </c>
      <c r="D76" s="315">
        <v>8</v>
      </c>
      <c r="E76" s="315">
        <v>19</v>
      </c>
      <c r="F76" s="315">
        <v>28</v>
      </c>
      <c r="G76" s="315">
        <v>4</v>
      </c>
      <c r="H76" s="315">
        <v>21</v>
      </c>
      <c r="I76" s="315">
        <v>17</v>
      </c>
      <c r="J76" s="315">
        <v>45</v>
      </c>
      <c r="K76" s="315">
        <v>17</v>
      </c>
      <c r="L76" s="315">
        <v>20</v>
      </c>
      <c r="M76" s="476">
        <v>7</v>
      </c>
      <c r="N76" s="53"/>
    </row>
    <row r="77" spans="1:14" x14ac:dyDescent="0.2">
      <c r="A77" s="471">
        <v>8</v>
      </c>
      <c r="B77" s="455" t="s">
        <v>5</v>
      </c>
      <c r="C77" s="315">
        <v>40</v>
      </c>
      <c r="D77" s="315">
        <v>10</v>
      </c>
      <c r="E77" s="315">
        <v>5</v>
      </c>
      <c r="F77" s="315">
        <v>18</v>
      </c>
      <c r="G77" s="315">
        <v>26</v>
      </c>
      <c r="H77" s="315">
        <v>20</v>
      </c>
      <c r="I77" s="315">
        <v>65</v>
      </c>
      <c r="J77" s="315">
        <v>58</v>
      </c>
      <c r="K77" s="315">
        <v>114</v>
      </c>
      <c r="L77" s="315">
        <v>59</v>
      </c>
      <c r="M77" s="476">
        <v>8</v>
      </c>
      <c r="N77" s="53"/>
    </row>
    <row r="78" spans="1:14" x14ac:dyDescent="0.2">
      <c r="A78" s="471">
        <v>9</v>
      </c>
      <c r="B78" s="455" t="s">
        <v>8</v>
      </c>
      <c r="C78" s="315">
        <v>11</v>
      </c>
      <c r="D78" s="315">
        <v>28</v>
      </c>
      <c r="E78" s="315">
        <v>19</v>
      </c>
      <c r="F78" s="315">
        <v>99</v>
      </c>
      <c r="G78" s="315">
        <v>13</v>
      </c>
      <c r="H78" s="315">
        <v>32</v>
      </c>
      <c r="I78" s="315">
        <v>21</v>
      </c>
      <c r="J78" s="315">
        <v>22</v>
      </c>
      <c r="K78" s="315">
        <v>29</v>
      </c>
      <c r="L78" s="315">
        <v>46</v>
      </c>
      <c r="M78" s="476">
        <v>9</v>
      </c>
      <c r="N78" s="53"/>
    </row>
    <row r="79" spans="1:14" x14ac:dyDescent="0.2">
      <c r="A79" s="471">
        <v>10</v>
      </c>
      <c r="B79" s="455" t="s">
        <v>9</v>
      </c>
      <c r="C79" s="315">
        <v>53</v>
      </c>
      <c r="D79" s="315">
        <v>63</v>
      </c>
      <c r="E79" s="315">
        <v>25</v>
      </c>
      <c r="F79" s="315">
        <v>106</v>
      </c>
      <c r="G79" s="315">
        <v>114</v>
      </c>
      <c r="H79" s="315">
        <v>136</v>
      </c>
      <c r="I79" s="315">
        <v>78</v>
      </c>
      <c r="J79" s="315">
        <v>74</v>
      </c>
      <c r="K79" s="315">
        <v>58</v>
      </c>
      <c r="L79" s="315">
        <v>39</v>
      </c>
      <c r="M79" s="476">
        <v>10</v>
      </c>
      <c r="N79" s="53"/>
    </row>
    <row r="80" spans="1:14" x14ac:dyDescent="0.2">
      <c r="A80" s="471">
        <v>11</v>
      </c>
      <c r="B80" s="455" t="s">
        <v>19</v>
      </c>
      <c r="C80" s="315">
        <v>260</v>
      </c>
      <c r="D80" s="315">
        <v>81</v>
      </c>
      <c r="E80" s="315">
        <v>229</v>
      </c>
      <c r="F80" s="315">
        <v>72</v>
      </c>
      <c r="G80" s="315">
        <v>127</v>
      </c>
      <c r="H80" s="315">
        <v>142</v>
      </c>
      <c r="I80" s="315">
        <v>33</v>
      </c>
      <c r="J80" s="315">
        <v>144</v>
      </c>
      <c r="K80" s="315">
        <v>62</v>
      </c>
      <c r="L80" s="315">
        <v>44</v>
      </c>
      <c r="M80" s="476">
        <v>11</v>
      </c>
      <c r="N80" s="53"/>
    </row>
    <row r="81" spans="1:14" x14ac:dyDescent="0.2">
      <c r="A81" s="471">
        <v>12</v>
      </c>
      <c r="B81" s="455" t="s">
        <v>165</v>
      </c>
      <c r="C81" s="315">
        <v>82</v>
      </c>
      <c r="D81" s="315">
        <v>76</v>
      </c>
      <c r="E81" s="315">
        <v>53</v>
      </c>
      <c r="F81" s="315">
        <v>154</v>
      </c>
      <c r="G81" s="315">
        <v>61</v>
      </c>
      <c r="H81" s="315">
        <v>57</v>
      </c>
      <c r="I81" s="315">
        <v>80</v>
      </c>
      <c r="J81" s="315">
        <v>77</v>
      </c>
      <c r="K81" s="315">
        <v>19</v>
      </c>
      <c r="L81" s="315">
        <v>26</v>
      </c>
      <c r="M81" s="476">
        <v>12</v>
      </c>
      <c r="N81" s="53"/>
    </row>
    <row r="82" spans="1:14" ht="12" customHeight="1" x14ac:dyDescent="0.2">
      <c r="A82" s="471"/>
      <c r="B82" s="455"/>
      <c r="C82" s="490"/>
      <c r="D82" s="490"/>
      <c r="E82" s="490"/>
      <c r="F82" s="490"/>
      <c r="G82" s="490"/>
      <c r="H82" s="490"/>
      <c r="I82" s="490"/>
      <c r="J82" s="490"/>
      <c r="K82" s="490"/>
      <c r="L82" s="490"/>
      <c r="M82" s="471"/>
      <c r="N82" s="53"/>
    </row>
    <row r="83" spans="1:14" x14ac:dyDescent="0.2">
      <c r="A83" s="383"/>
      <c r="B83" s="455" t="s">
        <v>20</v>
      </c>
      <c r="C83" s="490">
        <v>928</v>
      </c>
      <c r="D83" s="490">
        <v>881</v>
      </c>
      <c r="E83" s="490">
        <v>1208</v>
      </c>
      <c r="F83" s="490">
        <v>1477</v>
      </c>
      <c r="G83" s="490">
        <v>1050</v>
      </c>
      <c r="H83" s="490">
        <v>1373</v>
      </c>
      <c r="I83" s="490">
        <v>1020</v>
      </c>
      <c r="J83" s="490">
        <v>1127</v>
      </c>
      <c r="K83" s="490">
        <v>814</v>
      </c>
      <c r="L83" s="490">
        <v>931</v>
      </c>
      <c r="M83" s="475"/>
      <c r="N83" s="53"/>
    </row>
    <row r="84" spans="1:14" ht="15" x14ac:dyDescent="0.2">
      <c r="A84" s="383"/>
      <c r="B84" s="455"/>
      <c r="C84" s="514"/>
      <c r="D84" s="514"/>
      <c r="E84" s="514"/>
      <c r="F84" s="514"/>
      <c r="G84" s="514"/>
      <c r="H84" s="514"/>
      <c r="I84" s="514"/>
      <c r="J84" s="514"/>
      <c r="K84" s="514"/>
      <c r="L84" s="53"/>
      <c r="M84" s="53"/>
      <c r="N84" s="53"/>
    </row>
    <row r="85" spans="1:14" x14ac:dyDescent="0.2">
      <c r="A85" s="519" t="s">
        <v>107</v>
      </c>
      <c r="B85" s="520"/>
      <c r="C85" s="55"/>
      <c r="D85" s="55"/>
      <c r="E85" s="55"/>
      <c r="F85" s="55"/>
      <c r="G85" s="55"/>
      <c r="H85" s="55"/>
      <c r="I85" s="55"/>
      <c r="J85" s="55"/>
      <c r="K85" s="55"/>
      <c r="L85" s="53"/>
      <c r="M85" s="53"/>
      <c r="N85" s="53"/>
    </row>
    <row r="86" spans="1:14" x14ac:dyDescent="0.2">
      <c r="A86" s="482"/>
      <c r="B86" s="483"/>
      <c r="C86" s="55"/>
      <c r="D86" s="55"/>
      <c r="E86" s="55"/>
      <c r="F86" s="55"/>
      <c r="G86" s="72"/>
      <c r="H86" s="72"/>
      <c r="I86" s="72"/>
      <c r="J86" s="72"/>
      <c r="K86" s="72"/>
      <c r="L86" s="72"/>
      <c r="M86" s="53"/>
      <c r="N86" s="53"/>
    </row>
    <row r="87" spans="1:14" x14ac:dyDescent="0.2">
      <c r="A87" s="516"/>
      <c r="B87" s="517"/>
      <c r="C87" s="518"/>
      <c r="D87" s="518"/>
      <c r="E87" s="518"/>
      <c r="F87" s="518"/>
      <c r="G87" s="55"/>
      <c r="H87" s="55"/>
      <c r="I87" s="55"/>
      <c r="J87" s="55"/>
      <c r="K87" s="55"/>
      <c r="L87" s="53"/>
      <c r="M87" s="53"/>
      <c r="N87" s="53"/>
    </row>
    <row r="88" spans="1:14" x14ac:dyDescent="0.2">
      <c r="A88" s="491" t="s">
        <v>297</v>
      </c>
      <c r="B88" s="515"/>
      <c r="C88" s="65"/>
      <c r="D88" s="65"/>
      <c r="E88" s="65"/>
      <c r="L88" s="66" t="s">
        <v>300</v>
      </c>
      <c r="M88" s="53"/>
      <c r="N88" s="53"/>
    </row>
    <row r="89" spans="1:14" x14ac:dyDescent="0.2">
      <c r="A89" s="491"/>
      <c r="B89" s="515"/>
      <c r="C89" s="65"/>
      <c r="D89" s="65"/>
      <c r="E89" s="65"/>
      <c r="F89" s="65"/>
      <c r="G89" s="65"/>
      <c r="H89" s="65"/>
      <c r="I89" s="65"/>
      <c r="J89" s="65"/>
      <c r="K89" s="65"/>
      <c r="L89" s="53"/>
      <c r="M89" s="53"/>
      <c r="N89" s="53"/>
    </row>
    <row r="90" spans="1:14" x14ac:dyDescent="0.2">
      <c r="A90" s="511"/>
      <c r="B90" s="512"/>
      <c r="C90" s="55"/>
      <c r="D90" s="53"/>
      <c r="E90" s="53"/>
      <c r="F90" s="53"/>
      <c r="G90" s="53"/>
      <c r="H90" s="53"/>
      <c r="I90" s="53"/>
      <c r="J90" s="53"/>
      <c r="K90" s="53"/>
      <c r="L90" s="53"/>
      <c r="M90" s="53"/>
      <c r="N90" s="53"/>
    </row>
    <row r="91" spans="1:14" x14ac:dyDescent="0.2">
      <c r="A91" s="511"/>
      <c r="B91" s="512"/>
      <c r="C91" s="55"/>
      <c r="D91" s="53"/>
      <c r="E91" s="53"/>
      <c r="F91" s="53"/>
      <c r="G91" s="53"/>
      <c r="H91" s="53"/>
      <c r="I91" s="53"/>
      <c r="J91" s="53"/>
      <c r="K91" s="53"/>
      <c r="L91" s="53"/>
      <c r="M91" s="53"/>
      <c r="N91" s="53"/>
    </row>
    <row r="92" spans="1:14" x14ac:dyDescent="0.2">
      <c r="A92" s="511"/>
      <c r="B92" s="512"/>
      <c r="C92" s="55"/>
      <c r="D92" s="53"/>
      <c r="E92" s="53"/>
      <c r="F92" s="53"/>
      <c r="G92" s="53"/>
      <c r="H92" s="53"/>
      <c r="I92" s="53"/>
      <c r="J92" s="53"/>
      <c r="K92" s="53"/>
      <c r="L92" s="53"/>
      <c r="M92" s="53"/>
      <c r="N92" s="53"/>
    </row>
    <row r="93" spans="1:14" x14ac:dyDescent="0.2">
      <c r="A93" s="511"/>
      <c r="B93" s="512"/>
      <c r="C93" s="55"/>
      <c r="D93" s="53"/>
      <c r="E93" s="53"/>
      <c r="F93" s="53"/>
      <c r="G93" s="53"/>
      <c r="H93" s="53"/>
      <c r="I93" s="53"/>
      <c r="J93" s="53"/>
      <c r="K93" s="53"/>
      <c r="L93" s="53"/>
      <c r="M93" s="53"/>
      <c r="N93" s="53"/>
    </row>
    <row r="94" spans="1:14" x14ac:dyDescent="0.2">
      <c r="A94" s="511"/>
      <c r="B94" s="512"/>
      <c r="C94" s="55"/>
      <c r="D94" s="53"/>
      <c r="E94" s="53"/>
      <c r="F94" s="53"/>
      <c r="G94" s="53"/>
      <c r="H94" s="53"/>
      <c r="I94" s="53"/>
      <c r="J94" s="53"/>
      <c r="K94" s="53"/>
      <c r="L94" s="53"/>
      <c r="M94" s="53"/>
      <c r="N94" s="53"/>
    </row>
    <row r="95" spans="1:14" x14ac:dyDescent="0.2">
      <c r="A95" s="511"/>
      <c r="B95" s="512"/>
      <c r="C95" s="55"/>
      <c r="D95" s="53"/>
      <c r="E95" s="53"/>
      <c r="F95" s="53"/>
      <c r="G95" s="53"/>
      <c r="H95" s="53"/>
      <c r="I95" s="53"/>
      <c r="J95" s="53"/>
      <c r="K95" s="53"/>
      <c r="L95" s="53"/>
      <c r="M95" s="53"/>
      <c r="N95" s="53"/>
    </row>
    <row r="96" spans="1:14" x14ac:dyDescent="0.2">
      <c r="A96" s="511"/>
      <c r="B96" s="512"/>
      <c r="C96" s="55"/>
      <c r="D96" s="53"/>
      <c r="E96" s="53"/>
      <c r="F96" s="53"/>
      <c r="G96" s="53"/>
      <c r="H96" s="53"/>
      <c r="I96" s="53"/>
      <c r="J96" s="53"/>
      <c r="K96" s="53"/>
      <c r="L96" s="53"/>
      <c r="M96" s="53"/>
      <c r="N96" s="53"/>
    </row>
    <row r="97" spans="1:14" x14ac:dyDescent="0.2">
      <c r="A97" s="511"/>
      <c r="B97" s="512"/>
      <c r="C97" s="55"/>
      <c r="D97" s="53"/>
      <c r="E97" s="53"/>
      <c r="F97" s="53"/>
      <c r="G97" s="53"/>
      <c r="H97" s="53"/>
      <c r="I97" s="53"/>
      <c r="J97" s="53"/>
      <c r="K97" s="53"/>
      <c r="L97" s="53"/>
      <c r="M97" s="53"/>
      <c r="N97" s="53"/>
    </row>
    <row r="98" spans="1:14" x14ac:dyDescent="0.2">
      <c r="A98" s="511"/>
      <c r="B98" s="512"/>
      <c r="C98" s="55"/>
      <c r="D98" s="53"/>
      <c r="E98" s="53"/>
      <c r="F98" s="53"/>
      <c r="G98" s="53"/>
      <c r="H98" s="53"/>
      <c r="I98" s="53"/>
      <c r="J98" s="53"/>
      <c r="K98" s="53"/>
      <c r="L98" s="53"/>
      <c r="M98" s="53"/>
      <c r="N98" s="53"/>
    </row>
    <row r="99" spans="1:14" x14ac:dyDescent="0.2">
      <c r="A99" s="511"/>
      <c r="B99" s="512"/>
      <c r="C99" s="55"/>
      <c r="D99" s="53"/>
      <c r="E99" s="53"/>
      <c r="F99" s="53"/>
      <c r="G99" s="53"/>
      <c r="H99" s="53"/>
      <c r="I99" s="53"/>
      <c r="J99" s="53"/>
      <c r="K99" s="53"/>
      <c r="L99" s="53"/>
      <c r="M99" s="53"/>
      <c r="N99" s="53"/>
    </row>
    <row r="100" spans="1:14" x14ac:dyDescent="0.2">
      <c r="A100" s="511"/>
      <c r="B100" s="512"/>
      <c r="C100" s="55"/>
      <c r="D100" s="53"/>
      <c r="E100" s="53"/>
      <c r="F100" s="53"/>
      <c r="G100" s="53"/>
      <c r="H100" s="53"/>
      <c r="I100" s="53"/>
      <c r="J100" s="53"/>
      <c r="K100" s="53"/>
      <c r="L100" s="53"/>
      <c r="M100" s="53"/>
      <c r="N100" s="53"/>
    </row>
    <row r="101" spans="1:14" x14ac:dyDescent="0.2">
      <c r="A101" s="511"/>
      <c r="B101" s="512"/>
      <c r="C101" s="55"/>
      <c r="D101" s="53"/>
      <c r="E101" s="53"/>
      <c r="F101" s="53"/>
      <c r="G101" s="53"/>
      <c r="H101" s="53"/>
      <c r="I101" s="53"/>
      <c r="J101" s="53"/>
      <c r="K101" s="53"/>
      <c r="L101" s="53"/>
      <c r="M101" s="53"/>
      <c r="N101" s="53"/>
    </row>
    <row r="102" spans="1:14" x14ac:dyDescent="0.2">
      <c r="A102" s="511"/>
      <c r="B102" s="512"/>
      <c r="C102" s="55"/>
      <c r="D102" s="53"/>
      <c r="E102" s="53"/>
      <c r="F102" s="53"/>
      <c r="G102" s="53"/>
      <c r="H102" s="53"/>
      <c r="I102" s="53"/>
      <c r="J102" s="53"/>
      <c r="K102" s="53"/>
      <c r="L102" s="53"/>
      <c r="M102" s="53"/>
      <c r="N102" s="53"/>
    </row>
    <row r="103" spans="1:14" x14ac:dyDescent="0.2">
      <c r="A103" s="511"/>
      <c r="B103" s="512"/>
      <c r="C103" s="55"/>
      <c r="D103" s="53"/>
      <c r="E103" s="53"/>
      <c r="F103" s="53"/>
      <c r="G103" s="53"/>
      <c r="H103" s="53"/>
      <c r="I103" s="53"/>
      <c r="J103" s="53"/>
      <c r="K103" s="53"/>
      <c r="L103" s="53"/>
      <c r="M103" s="53"/>
      <c r="N103" s="53"/>
    </row>
    <row r="104" spans="1:14" x14ac:dyDescent="0.2">
      <c r="A104" s="511"/>
      <c r="B104" s="512"/>
      <c r="C104" s="55"/>
      <c r="D104" s="53"/>
      <c r="E104" s="53"/>
      <c r="F104" s="53"/>
      <c r="G104" s="53"/>
      <c r="H104" s="53"/>
      <c r="I104" s="53"/>
      <c r="J104" s="53"/>
      <c r="K104" s="53"/>
      <c r="L104" s="53"/>
      <c r="M104" s="53"/>
      <c r="N104" s="53"/>
    </row>
    <row r="105" spans="1:14" x14ac:dyDescent="0.2">
      <c r="A105" s="511"/>
      <c r="B105" s="512"/>
      <c r="C105" s="55"/>
      <c r="D105" s="53"/>
      <c r="E105" s="53"/>
      <c r="F105" s="53"/>
      <c r="G105" s="53"/>
      <c r="H105" s="53"/>
      <c r="I105" s="53"/>
      <c r="J105" s="53"/>
      <c r="K105" s="53"/>
      <c r="L105" s="53"/>
      <c r="M105" s="53"/>
      <c r="N105" s="53"/>
    </row>
    <row r="106" spans="1:14" x14ac:dyDescent="0.2">
      <c r="A106" s="511"/>
      <c r="B106" s="512"/>
      <c r="C106" s="55"/>
      <c r="D106" s="53"/>
      <c r="E106" s="53"/>
      <c r="F106" s="53"/>
      <c r="G106" s="53"/>
      <c r="H106" s="53"/>
      <c r="I106" s="53"/>
      <c r="J106" s="53"/>
      <c r="K106" s="53"/>
      <c r="L106" s="53"/>
      <c r="M106" s="53"/>
      <c r="N106" s="53"/>
    </row>
    <row r="107" spans="1:14" x14ac:dyDescent="0.2">
      <c r="A107" s="511"/>
      <c r="B107" s="512"/>
      <c r="C107" s="55"/>
      <c r="D107" s="53"/>
      <c r="E107" s="53"/>
      <c r="F107" s="53"/>
      <c r="G107" s="53"/>
      <c r="H107" s="53"/>
      <c r="I107" s="53"/>
      <c r="J107" s="53"/>
      <c r="K107" s="53"/>
      <c r="L107" s="53"/>
      <c r="M107" s="53"/>
      <c r="N107" s="53"/>
    </row>
    <row r="108" spans="1:14" x14ac:dyDescent="0.2">
      <c r="A108" s="511"/>
      <c r="B108" s="512"/>
      <c r="C108" s="55"/>
      <c r="D108" s="53"/>
      <c r="E108" s="53"/>
      <c r="F108" s="53"/>
      <c r="G108" s="53"/>
      <c r="H108" s="53"/>
      <c r="I108" s="53"/>
      <c r="J108" s="53"/>
      <c r="K108" s="53"/>
      <c r="L108" s="53"/>
      <c r="M108" s="53"/>
      <c r="N108" s="53"/>
    </row>
    <row r="109" spans="1:14" x14ac:dyDescent="0.2">
      <c r="A109" s="511"/>
      <c r="B109" s="512"/>
      <c r="C109" s="55"/>
      <c r="D109" s="53"/>
      <c r="E109" s="53"/>
      <c r="F109" s="53"/>
      <c r="G109" s="53"/>
      <c r="H109" s="53"/>
      <c r="I109" s="53"/>
      <c r="J109" s="53"/>
      <c r="K109" s="53"/>
      <c r="L109" s="53"/>
      <c r="M109" s="53"/>
      <c r="N109" s="53"/>
    </row>
    <row r="110" spans="1:14" x14ac:dyDescent="0.2">
      <c r="A110" s="695"/>
      <c r="B110" s="696"/>
      <c r="C110" s="165"/>
      <c r="D110" s="17"/>
      <c r="E110" s="17"/>
      <c r="F110" s="17"/>
      <c r="G110" s="17"/>
      <c r="H110" s="17"/>
      <c r="I110" s="17"/>
      <c r="J110" s="17"/>
      <c r="K110" s="17"/>
      <c r="L110" s="17"/>
      <c r="M110" s="17"/>
    </row>
    <row r="111" spans="1:14" x14ac:dyDescent="0.2">
      <c r="A111" s="695"/>
      <c r="B111" s="696"/>
      <c r="C111" s="165"/>
      <c r="D111" s="17"/>
      <c r="E111" s="17"/>
      <c r="F111" s="17"/>
      <c r="G111" s="17"/>
      <c r="H111" s="17"/>
      <c r="I111" s="17"/>
      <c r="J111" s="17"/>
      <c r="K111" s="17"/>
      <c r="L111" s="17"/>
      <c r="M111" s="17"/>
    </row>
    <row r="112" spans="1:14" x14ac:dyDescent="0.2">
      <c r="A112" s="695"/>
      <c r="B112" s="696"/>
      <c r="C112" s="165"/>
      <c r="D112" s="17"/>
      <c r="E112" s="17"/>
      <c r="F112" s="17"/>
      <c r="G112" s="17"/>
      <c r="H112" s="17"/>
      <c r="I112" s="17"/>
      <c r="J112" s="17"/>
      <c r="K112" s="17"/>
      <c r="L112" s="17"/>
      <c r="M112" s="17"/>
    </row>
    <row r="113" spans="1:13" x14ac:dyDescent="0.2">
      <c r="A113" s="695"/>
      <c r="B113" s="696"/>
      <c r="C113" s="165"/>
      <c r="D113" s="17"/>
      <c r="E113" s="17"/>
      <c r="F113" s="17"/>
      <c r="G113" s="17"/>
      <c r="H113" s="17"/>
      <c r="I113" s="17"/>
      <c r="J113" s="17"/>
      <c r="K113" s="17"/>
      <c r="L113" s="17"/>
      <c r="M113" s="17"/>
    </row>
    <row r="114" spans="1:13" x14ac:dyDescent="0.2">
      <c r="A114" s="695"/>
      <c r="B114" s="696"/>
      <c r="C114" s="165"/>
      <c r="D114" s="17"/>
      <c r="E114" s="17"/>
      <c r="F114" s="17"/>
      <c r="G114" s="17"/>
      <c r="H114" s="17"/>
      <c r="I114" s="17"/>
      <c r="J114" s="17"/>
      <c r="K114" s="17"/>
      <c r="L114" s="17"/>
      <c r="M114" s="17"/>
    </row>
    <row r="115" spans="1:13" x14ac:dyDescent="0.2">
      <c r="A115" s="695"/>
      <c r="B115" s="696"/>
      <c r="C115" s="165"/>
      <c r="D115" s="17"/>
      <c r="E115" s="17"/>
      <c r="F115" s="17"/>
      <c r="G115" s="17"/>
      <c r="H115" s="17"/>
      <c r="I115" s="17"/>
      <c r="J115" s="17"/>
      <c r="K115" s="17"/>
      <c r="L115" s="17"/>
      <c r="M115" s="17"/>
    </row>
    <row r="116" spans="1:13" x14ac:dyDescent="0.2">
      <c r="A116" s="695"/>
      <c r="B116" s="696"/>
      <c r="C116" s="165"/>
      <c r="D116" s="17"/>
      <c r="E116" s="17"/>
      <c r="F116" s="17"/>
      <c r="G116" s="17"/>
      <c r="H116" s="17"/>
      <c r="I116" s="17"/>
      <c r="J116" s="17"/>
      <c r="K116" s="17"/>
      <c r="L116" s="17"/>
      <c r="M116" s="17"/>
    </row>
    <row r="117" spans="1:13" x14ac:dyDescent="0.2">
      <c r="A117" s="695"/>
      <c r="B117" s="696"/>
      <c r="C117" s="165"/>
      <c r="D117" s="17"/>
      <c r="E117" s="17"/>
      <c r="F117" s="17"/>
      <c r="G117" s="17"/>
      <c r="H117" s="17"/>
      <c r="I117" s="17"/>
      <c r="J117" s="17"/>
      <c r="K117" s="17"/>
      <c r="L117" s="17"/>
      <c r="M117" s="17"/>
    </row>
    <row r="118" spans="1:13" x14ac:dyDescent="0.2">
      <c r="A118" s="695"/>
      <c r="B118" s="696"/>
      <c r="C118" s="165"/>
      <c r="D118" s="17"/>
      <c r="E118" s="17"/>
      <c r="F118" s="17"/>
      <c r="G118" s="17"/>
      <c r="H118" s="17"/>
      <c r="I118" s="17"/>
      <c r="J118" s="17"/>
      <c r="K118" s="17"/>
      <c r="L118" s="17"/>
      <c r="M118" s="17"/>
    </row>
  </sheetData>
  <phoneticPr fontId="17" type="noConversion"/>
  <hyperlinks>
    <hyperlink ref="M1" location="INHALT!A1" display="INHALT!A1" xr:uid="{20282A9B-AD1D-471E-ACB0-E51B3A4DC766}"/>
  </hyperlinks>
  <printOptions horizontalCentered="1"/>
  <pageMargins left="0.59055118110236227" right="0.39370078740157483" top="0.59055118110236227" bottom="0.59055118110236227" header="0.35433070866141736" footer="0.31496062992125984"/>
  <pageSetup paperSize="9" scale="91" firstPageNumber="76" pageOrder="overThenDown" orientation="portrait" useFirstPageNumber="1" r:id="rId1"/>
  <headerFooter alignWithMargins="0">
    <oddFooter>Seite &amp;P</oddFooter>
  </headerFooter>
  <rowBreaks count="1" manualBreakCount="1">
    <brk id="54" max="12"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sheetPr>
  <dimension ref="A1:K109"/>
  <sheetViews>
    <sheetView zoomScaleNormal="100" zoomScaleSheetLayoutView="100" workbookViewId="0">
      <pane ySplit="5" topLeftCell="A6" activePane="bottomLeft" state="frozen"/>
      <selection activeCell="A80" sqref="A80:XFD80"/>
      <selection pane="bottomLeft" activeCell="A6" sqref="A6"/>
    </sheetView>
  </sheetViews>
  <sheetFormatPr baseColWidth="10" defaultColWidth="11.28515625" defaultRowHeight="12.75" x14ac:dyDescent="0.2"/>
  <cols>
    <col min="1" max="1" width="5.5703125" style="41" customWidth="1"/>
    <col min="2" max="2" width="24.5703125" style="41" customWidth="1"/>
    <col min="3" max="3" width="15.85546875" style="41" customWidth="1"/>
    <col min="4" max="4" width="12.85546875" style="41" customWidth="1"/>
    <col min="5" max="5" width="16" style="41" customWidth="1"/>
    <col min="6" max="6" width="13.5703125" style="41" customWidth="1"/>
    <col min="7" max="7" width="4.5703125" style="41" customWidth="1"/>
    <col min="8" max="16384" width="11.28515625" style="41"/>
  </cols>
  <sheetData>
    <row r="1" spans="1:7" x14ac:dyDescent="0.2">
      <c r="A1" s="1038">
        <v>2022</v>
      </c>
      <c r="B1" s="390"/>
      <c r="C1" s="390"/>
      <c r="D1" s="390"/>
      <c r="E1" s="390"/>
      <c r="F1" s="1045" t="s">
        <v>476</v>
      </c>
      <c r="G1" s="376"/>
    </row>
    <row r="2" spans="1:7" ht="15.75" x14ac:dyDescent="0.2">
      <c r="A2" s="437" t="s">
        <v>548</v>
      </c>
      <c r="B2" s="528"/>
      <c r="C2" s="528"/>
      <c r="D2" s="528"/>
      <c r="E2" s="528"/>
      <c r="F2" s="528"/>
      <c r="G2" s="376"/>
    </row>
    <row r="3" spans="1:7" ht="13.9" customHeight="1" x14ac:dyDescent="0.2">
      <c r="A3" s="437"/>
      <c r="B3" s="438"/>
      <c r="C3" s="438"/>
      <c r="D3" s="438"/>
      <c r="E3" s="438"/>
      <c r="F3" s="438"/>
      <c r="G3" s="376"/>
    </row>
    <row r="4" spans="1:7" ht="45" x14ac:dyDescent="0.2">
      <c r="A4" s="546" t="s">
        <v>100</v>
      </c>
      <c r="B4" s="547" t="s">
        <v>101</v>
      </c>
      <c r="C4" s="548" t="s">
        <v>302</v>
      </c>
      <c r="D4" s="548" t="s">
        <v>214</v>
      </c>
      <c r="E4" s="548" t="s">
        <v>32</v>
      </c>
      <c r="F4" s="697" t="s">
        <v>293</v>
      </c>
      <c r="G4" s="390"/>
    </row>
    <row r="5" spans="1:7" x14ac:dyDescent="0.2">
      <c r="A5" s="539"/>
      <c r="B5" s="541"/>
      <c r="C5" s="540" t="s">
        <v>223</v>
      </c>
      <c r="D5" s="535" t="s">
        <v>223</v>
      </c>
      <c r="E5" s="535" t="s">
        <v>223</v>
      </c>
      <c r="F5" s="536" t="s">
        <v>292</v>
      </c>
      <c r="G5" s="390"/>
    </row>
    <row r="6" spans="1:7" ht="10.9" customHeight="1" x14ac:dyDescent="0.2">
      <c r="A6" s="447"/>
      <c r="B6" s="447"/>
      <c r="C6" s="447"/>
      <c r="D6" s="447"/>
      <c r="E6" s="447"/>
      <c r="F6" s="447"/>
      <c r="G6" s="376"/>
    </row>
    <row r="7" spans="1:7" ht="13.9" customHeight="1" x14ac:dyDescent="0.2">
      <c r="A7" s="383">
        <v>10</v>
      </c>
      <c r="B7" s="61" t="s">
        <v>37</v>
      </c>
      <c r="C7" s="319" t="s">
        <v>501</v>
      </c>
      <c r="D7" s="315" t="s">
        <v>501</v>
      </c>
      <c r="E7" s="315" t="s">
        <v>501</v>
      </c>
      <c r="F7" s="315" t="s">
        <v>501</v>
      </c>
      <c r="G7" s="698"/>
    </row>
    <row r="8" spans="1:7" ht="13.9" customHeight="1" x14ac:dyDescent="0.2">
      <c r="A8" s="383">
        <v>11</v>
      </c>
      <c r="B8" s="61" t="s">
        <v>38</v>
      </c>
      <c r="C8" s="319">
        <v>1</v>
      </c>
      <c r="D8" s="315">
        <v>1</v>
      </c>
      <c r="E8" s="315">
        <v>12</v>
      </c>
      <c r="F8" s="315">
        <v>430</v>
      </c>
      <c r="G8" s="698"/>
    </row>
    <row r="9" spans="1:7" ht="13.9" customHeight="1" x14ac:dyDescent="0.2">
      <c r="A9" s="383">
        <v>12</v>
      </c>
      <c r="B9" s="61" t="s">
        <v>90</v>
      </c>
      <c r="C9" s="319" t="s">
        <v>501</v>
      </c>
      <c r="D9" s="315" t="s">
        <v>501</v>
      </c>
      <c r="E9" s="315" t="s">
        <v>501</v>
      </c>
      <c r="F9" s="315" t="s">
        <v>501</v>
      </c>
      <c r="G9" s="698"/>
    </row>
    <row r="10" spans="1:7" ht="13.9" customHeight="1" x14ac:dyDescent="0.2">
      <c r="A10" s="383">
        <v>13</v>
      </c>
      <c r="B10" s="61" t="s">
        <v>39</v>
      </c>
      <c r="C10" s="319" t="s">
        <v>501</v>
      </c>
      <c r="D10" s="315" t="s">
        <v>501</v>
      </c>
      <c r="E10" s="315" t="s">
        <v>501</v>
      </c>
      <c r="F10" s="315" t="s">
        <v>501</v>
      </c>
      <c r="G10" s="698"/>
    </row>
    <row r="11" spans="1:7" ht="13.9" customHeight="1" x14ac:dyDescent="0.2">
      <c r="A11" s="383">
        <v>14</v>
      </c>
      <c r="B11" s="61" t="s">
        <v>40</v>
      </c>
      <c r="C11" s="319">
        <v>0</v>
      </c>
      <c r="D11" s="315">
        <v>0</v>
      </c>
      <c r="E11" s="315">
        <v>0</v>
      </c>
      <c r="F11" s="315">
        <v>0</v>
      </c>
      <c r="G11" s="698"/>
    </row>
    <row r="12" spans="1:7" ht="13.9" customHeight="1" x14ac:dyDescent="0.2">
      <c r="A12" s="383">
        <v>15</v>
      </c>
      <c r="B12" s="61" t="s">
        <v>41</v>
      </c>
      <c r="C12" s="319">
        <v>8</v>
      </c>
      <c r="D12" s="315">
        <v>19</v>
      </c>
      <c r="E12" s="315">
        <v>72</v>
      </c>
      <c r="F12" s="315">
        <v>2450</v>
      </c>
      <c r="G12" s="698"/>
    </row>
    <row r="13" spans="1:7" ht="13.9" customHeight="1" x14ac:dyDescent="0.2">
      <c r="A13" s="383">
        <v>16</v>
      </c>
      <c r="B13" s="61" t="s">
        <v>99</v>
      </c>
      <c r="C13" s="319">
        <v>9</v>
      </c>
      <c r="D13" s="315">
        <v>11</v>
      </c>
      <c r="E13" s="315">
        <v>61</v>
      </c>
      <c r="F13" s="315">
        <v>1940</v>
      </c>
      <c r="G13" s="698"/>
    </row>
    <row r="14" spans="1:7" ht="13.9" customHeight="1" x14ac:dyDescent="0.2">
      <c r="A14" s="383">
        <v>17</v>
      </c>
      <c r="B14" s="61" t="s">
        <v>42</v>
      </c>
      <c r="C14" s="319">
        <v>1</v>
      </c>
      <c r="D14" s="315">
        <v>1</v>
      </c>
      <c r="E14" s="315">
        <v>5</v>
      </c>
      <c r="F14" s="315">
        <v>197</v>
      </c>
      <c r="G14" s="698"/>
    </row>
    <row r="15" spans="1:7" ht="13.9" customHeight="1" x14ac:dyDescent="0.2">
      <c r="A15" s="383">
        <v>21</v>
      </c>
      <c r="B15" s="61" t="s">
        <v>43</v>
      </c>
      <c r="C15" s="319">
        <v>6</v>
      </c>
      <c r="D15" s="315">
        <v>41</v>
      </c>
      <c r="E15" s="315">
        <v>104</v>
      </c>
      <c r="F15" s="315">
        <v>3126</v>
      </c>
      <c r="G15" s="698"/>
    </row>
    <row r="16" spans="1:7" ht="13.9" customHeight="1" x14ac:dyDescent="0.2">
      <c r="A16" s="383">
        <v>22</v>
      </c>
      <c r="B16" s="61" t="s">
        <v>44</v>
      </c>
      <c r="C16" s="319">
        <v>1</v>
      </c>
      <c r="D16" s="315">
        <v>15</v>
      </c>
      <c r="E16" s="315">
        <v>34</v>
      </c>
      <c r="F16" s="315">
        <v>1113</v>
      </c>
      <c r="G16" s="698"/>
    </row>
    <row r="17" spans="1:7" ht="13.9" customHeight="1" x14ac:dyDescent="0.2">
      <c r="A17" s="383">
        <v>23</v>
      </c>
      <c r="B17" s="61" t="s">
        <v>45</v>
      </c>
      <c r="C17" s="319" t="s">
        <v>501</v>
      </c>
      <c r="D17" s="315" t="s">
        <v>501</v>
      </c>
      <c r="E17" s="315" t="s">
        <v>501</v>
      </c>
      <c r="F17" s="315" t="s">
        <v>501</v>
      </c>
      <c r="G17" s="698"/>
    </row>
    <row r="18" spans="1:7" ht="13.9" customHeight="1" x14ac:dyDescent="0.2">
      <c r="A18" s="383">
        <v>24</v>
      </c>
      <c r="B18" s="61" t="s">
        <v>46</v>
      </c>
      <c r="C18" s="319">
        <v>3</v>
      </c>
      <c r="D18" s="315">
        <v>10</v>
      </c>
      <c r="E18" s="315">
        <v>22</v>
      </c>
      <c r="F18" s="315">
        <v>787</v>
      </c>
      <c r="G18" s="698"/>
    </row>
    <row r="19" spans="1:7" ht="13.9" customHeight="1" x14ac:dyDescent="0.2">
      <c r="A19" s="383">
        <v>25</v>
      </c>
      <c r="B19" s="61" t="s">
        <v>180</v>
      </c>
      <c r="C19" s="319">
        <v>0</v>
      </c>
      <c r="D19" s="315">
        <v>0</v>
      </c>
      <c r="E19" s="315">
        <v>0</v>
      </c>
      <c r="F19" s="315">
        <v>0</v>
      </c>
      <c r="G19" s="698"/>
    </row>
    <row r="20" spans="1:7" ht="13.9" customHeight="1" x14ac:dyDescent="0.2">
      <c r="A20" s="383">
        <v>26</v>
      </c>
      <c r="B20" s="61" t="s">
        <v>164</v>
      </c>
      <c r="C20" s="319" t="s">
        <v>501</v>
      </c>
      <c r="D20" s="315" t="s">
        <v>501</v>
      </c>
      <c r="E20" s="315" t="s">
        <v>501</v>
      </c>
      <c r="F20" s="315" t="s">
        <v>501</v>
      </c>
      <c r="G20" s="376"/>
    </row>
    <row r="21" spans="1:7" ht="13.9" customHeight="1" x14ac:dyDescent="0.2">
      <c r="A21" s="383">
        <v>31</v>
      </c>
      <c r="B21" s="61" t="s">
        <v>47</v>
      </c>
      <c r="C21" s="319">
        <v>9</v>
      </c>
      <c r="D21" s="315">
        <v>87</v>
      </c>
      <c r="E21" s="315">
        <v>161</v>
      </c>
      <c r="F21" s="315">
        <v>5205</v>
      </c>
      <c r="G21" s="376"/>
    </row>
    <row r="22" spans="1:7" ht="13.9" customHeight="1" x14ac:dyDescent="0.2">
      <c r="A22" s="383">
        <v>32</v>
      </c>
      <c r="B22" s="61" t="s">
        <v>48</v>
      </c>
      <c r="C22" s="319">
        <v>7</v>
      </c>
      <c r="D22" s="315">
        <v>44</v>
      </c>
      <c r="E22" s="315">
        <v>105</v>
      </c>
      <c r="F22" s="315">
        <v>2993</v>
      </c>
      <c r="G22" s="698"/>
    </row>
    <row r="23" spans="1:7" ht="13.9" customHeight="1" x14ac:dyDescent="0.2">
      <c r="A23" s="383">
        <v>33</v>
      </c>
      <c r="B23" s="61" t="s">
        <v>181</v>
      </c>
      <c r="C23" s="319" t="s">
        <v>501</v>
      </c>
      <c r="D23" s="315" t="s">
        <v>501</v>
      </c>
      <c r="E23" s="315" t="s">
        <v>501</v>
      </c>
      <c r="F23" s="315" t="s">
        <v>501</v>
      </c>
      <c r="G23" s="698"/>
    </row>
    <row r="24" spans="1:7" ht="13.9" customHeight="1" x14ac:dyDescent="0.2">
      <c r="A24" s="383">
        <v>34</v>
      </c>
      <c r="B24" s="61" t="s">
        <v>49</v>
      </c>
      <c r="C24" s="319">
        <v>3</v>
      </c>
      <c r="D24" s="315">
        <v>10</v>
      </c>
      <c r="E24" s="315">
        <v>37</v>
      </c>
      <c r="F24" s="315">
        <v>891</v>
      </c>
      <c r="G24" s="698"/>
    </row>
    <row r="25" spans="1:7" ht="13.9" customHeight="1" x14ac:dyDescent="0.2">
      <c r="A25" s="383">
        <v>35</v>
      </c>
      <c r="B25" s="61" t="s">
        <v>91</v>
      </c>
      <c r="C25" s="319">
        <v>1</v>
      </c>
      <c r="D25" s="315">
        <v>1</v>
      </c>
      <c r="E25" s="315">
        <v>10</v>
      </c>
      <c r="F25" s="315">
        <v>276</v>
      </c>
      <c r="G25" s="698"/>
    </row>
    <row r="26" spans="1:7" ht="13.9" customHeight="1" x14ac:dyDescent="0.2">
      <c r="A26" s="383">
        <v>36</v>
      </c>
      <c r="B26" s="61" t="s">
        <v>50</v>
      </c>
      <c r="C26" s="319">
        <v>3</v>
      </c>
      <c r="D26" s="315">
        <v>19</v>
      </c>
      <c r="E26" s="315">
        <v>57</v>
      </c>
      <c r="F26" s="315">
        <v>1538</v>
      </c>
      <c r="G26" s="698"/>
    </row>
    <row r="27" spans="1:7" ht="13.9" customHeight="1" x14ac:dyDescent="0.2">
      <c r="A27" s="383">
        <v>41</v>
      </c>
      <c r="B27" s="61" t="s">
        <v>51</v>
      </c>
      <c r="C27" s="319">
        <v>12</v>
      </c>
      <c r="D27" s="315">
        <v>34</v>
      </c>
      <c r="E27" s="315">
        <v>104</v>
      </c>
      <c r="F27" s="315">
        <v>3048</v>
      </c>
      <c r="G27" s="698"/>
    </row>
    <row r="28" spans="1:7" ht="13.9" customHeight="1" x14ac:dyDescent="0.2">
      <c r="A28" s="383">
        <v>42</v>
      </c>
      <c r="B28" s="61" t="s">
        <v>52</v>
      </c>
      <c r="C28" s="319">
        <v>5</v>
      </c>
      <c r="D28" s="315">
        <v>33</v>
      </c>
      <c r="E28" s="315">
        <v>84</v>
      </c>
      <c r="F28" s="315">
        <v>2308</v>
      </c>
      <c r="G28" s="698"/>
    </row>
    <row r="29" spans="1:7" ht="13.9" customHeight="1" x14ac:dyDescent="0.2">
      <c r="A29" s="383">
        <v>43</v>
      </c>
      <c r="B29" s="61" t="s">
        <v>53</v>
      </c>
      <c r="C29" s="319">
        <v>6</v>
      </c>
      <c r="D29" s="315">
        <v>43</v>
      </c>
      <c r="E29" s="315">
        <v>113</v>
      </c>
      <c r="F29" s="315">
        <v>2880</v>
      </c>
      <c r="G29" s="698"/>
    </row>
    <row r="30" spans="1:7" ht="13.9" customHeight="1" x14ac:dyDescent="0.2">
      <c r="A30" s="383">
        <v>44</v>
      </c>
      <c r="B30" s="61" t="s">
        <v>54</v>
      </c>
      <c r="C30" s="319">
        <v>1</v>
      </c>
      <c r="D30" s="315">
        <v>1</v>
      </c>
      <c r="E30" s="315">
        <v>12</v>
      </c>
      <c r="F30" s="315">
        <v>327</v>
      </c>
      <c r="G30" s="698"/>
    </row>
    <row r="31" spans="1:7" ht="13.9" customHeight="1" x14ac:dyDescent="0.2">
      <c r="A31" s="383">
        <v>45</v>
      </c>
      <c r="B31" s="61" t="s">
        <v>55</v>
      </c>
      <c r="C31" s="319">
        <v>0</v>
      </c>
      <c r="D31" s="315">
        <v>0</v>
      </c>
      <c r="E31" s="315">
        <v>0</v>
      </c>
      <c r="F31" s="315">
        <v>0</v>
      </c>
      <c r="G31" s="698"/>
    </row>
    <row r="32" spans="1:7" ht="13.9" customHeight="1" x14ac:dyDescent="0.2">
      <c r="A32" s="383">
        <v>46</v>
      </c>
      <c r="B32" s="61" t="s">
        <v>56</v>
      </c>
      <c r="C32" s="319">
        <v>0</v>
      </c>
      <c r="D32" s="315">
        <v>0</v>
      </c>
      <c r="E32" s="315">
        <v>0</v>
      </c>
      <c r="F32" s="315">
        <v>0</v>
      </c>
      <c r="G32" s="698"/>
    </row>
    <row r="33" spans="1:7" ht="13.9" customHeight="1" x14ac:dyDescent="0.2">
      <c r="A33" s="383">
        <v>47</v>
      </c>
      <c r="B33" s="61" t="s">
        <v>57</v>
      </c>
      <c r="C33" s="319">
        <v>4</v>
      </c>
      <c r="D33" s="315">
        <v>6</v>
      </c>
      <c r="E33" s="315">
        <v>25</v>
      </c>
      <c r="F33" s="315">
        <v>778</v>
      </c>
      <c r="G33" s="376"/>
    </row>
    <row r="34" spans="1:7" ht="13.9" customHeight="1" x14ac:dyDescent="0.2">
      <c r="A34" s="383">
        <v>48</v>
      </c>
      <c r="B34" s="61" t="s">
        <v>58</v>
      </c>
      <c r="C34" s="319" t="s">
        <v>501</v>
      </c>
      <c r="D34" s="315" t="s">
        <v>501</v>
      </c>
      <c r="E34" s="315" t="s">
        <v>501</v>
      </c>
      <c r="F34" s="315" t="s">
        <v>501</v>
      </c>
      <c r="G34" s="376"/>
    </row>
    <row r="35" spans="1:7" ht="13.9" customHeight="1" x14ac:dyDescent="0.2">
      <c r="A35" s="383">
        <v>51</v>
      </c>
      <c r="B35" s="61" t="s">
        <v>59</v>
      </c>
      <c r="C35" s="319">
        <v>7</v>
      </c>
      <c r="D35" s="315">
        <v>8</v>
      </c>
      <c r="E35" s="315">
        <v>40</v>
      </c>
      <c r="F35" s="315">
        <v>1304</v>
      </c>
      <c r="G35" s="698"/>
    </row>
    <row r="36" spans="1:7" ht="13.9" customHeight="1" x14ac:dyDescent="0.2">
      <c r="A36" s="383">
        <v>52</v>
      </c>
      <c r="B36" s="61" t="s">
        <v>132</v>
      </c>
      <c r="C36" s="319">
        <v>9</v>
      </c>
      <c r="D36" s="315">
        <v>11</v>
      </c>
      <c r="E36" s="315">
        <v>56</v>
      </c>
      <c r="F36" s="315">
        <v>1883</v>
      </c>
      <c r="G36" s="376"/>
    </row>
    <row r="37" spans="1:7" ht="13.9" customHeight="1" x14ac:dyDescent="0.2">
      <c r="A37" s="383">
        <v>53</v>
      </c>
      <c r="B37" s="61" t="s">
        <v>60</v>
      </c>
      <c r="C37" s="319">
        <v>4</v>
      </c>
      <c r="D37" s="315">
        <v>6</v>
      </c>
      <c r="E37" s="315">
        <v>24</v>
      </c>
      <c r="F37" s="315">
        <v>649</v>
      </c>
      <c r="G37" s="376"/>
    </row>
    <row r="38" spans="1:7" ht="13.9" customHeight="1" x14ac:dyDescent="0.2">
      <c r="A38" s="383">
        <v>54</v>
      </c>
      <c r="B38" s="61" t="s">
        <v>135</v>
      </c>
      <c r="C38" s="319">
        <v>1</v>
      </c>
      <c r="D38" s="315">
        <v>1</v>
      </c>
      <c r="E38" s="315">
        <v>4</v>
      </c>
      <c r="F38" s="315">
        <v>138</v>
      </c>
      <c r="G38" s="376"/>
    </row>
    <row r="39" spans="1:7" ht="13.9" customHeight="1" x14ac:dyDescent="0.2">
      <c r="A39" s="383">
        <v>55</v>
      </c>
      <c r="B39" s="61" t="s">
        <v>166</v>
      </c>
      <c r="C39" s="319">
        <v>16</v>
      </c>
      <c r="D39" s="315">
        <v>19</v>
      </c>
      <c r="E39" s="315">
        <v>96</v>
      </c>
      <c r="F39" s="315">
        <v>2617</v>
      </c>
      <c r="G39" s="376"/>
    </row>
    <row r="40" spans="1:7" ht="13.9" customHeight="1" x14ac:dyDescent="0.2">
      <c r="A40" s="383">
        <v>61</v>
      </c>
      <c r="B40" s="61" t="s">
        <v>64</v>
      </c>
      <c r="C40" s="319">
        <v>5</v>
      </c>
      <c r="D40" s="315">
        <v>7</v>
      </c>
      <c r="E40" s="315">
        <v>27</v>
      </c>
      <c r="F40" s="315">
        <v>1005</v>
      </c>
      <c r="G40" s="376"/>
    </row>
    <row r="41" spans="1:7" ht="13.9" customHeight="1" x14ac:dyDescent="0.2">
      <c r="A41" s="383">
        <v>62</v>
      </c>
      <c r="B41" s="61" t="s">
        <v>65</v>
      </c>
      <c r="C41" s="319">
        <v>10</v>
      </c>
      <c r="D41" s="315">
        <v>14</v>
      </c>
      <c r="E41" s="315">
        <v>54</v>
      </c>
      <c r="F41" s="315">
        <v>1547</v>
      </c>
      <c r="G41" s="376"/>
    </row>
    <row r="42" spans="1:7" ht="13.9" customHeight="1" x14ac:dyDescent="0.2">
      <c r="A42" s="383">
        <v>63</v>
      </c>
      <c r="B42" s="61" t="s">
        <v>66</v>
      </c>
      <c r="C42" s="319">
        <v>3</v>
      </c>
      <c r="D42" s="315">
        <v>3</v>
      </c>
      <c r="E42" s="315">
        <v>20</v>
      </c>
      <c r="F42" s="315">
        <v>622</v>
      </c>
      <c r="G42" s="376"/>
    </row>
    <row r="43" spans="1:7" ht="13.9" customHeight="1" x14ac:dyDescent="0.2">
      <c r="A43" s="383">
        <v>64</v>
      </c>
      <c r="B43" s="61" t="s">
        <v>67</v>
      </c>
      <c r="C43" s="319">
        <v>1</v>
      </c>
      <c r="D43" s="315">
        <v>1</v>
      </c>
      <c r="E43" s="315">
        <v>6</v>
      </c>
      <c r="F43" s="315">
        <v>167</v>
      </c>
      <c r="G43" s="698"/>
    </row>
    <row r="44" spans="1:7" ht="13.9" customHeight="1" x14ac:dyDescent="0.2">
      <c r="A44" s="383">
        <v>65</v>
      </c>
      <c r="B44" s="61" t="s">
        <v>68</v>
      </c>
      <c r="C44" s="319">
        <v>3</v>
      </c>
      <c r="D44" s="315">
        <v>4</v>
      </c>
      <c r="E44" s="315">
        <v>15</v>
      </c>
      <c r="F44" s="315">
        <v>514</v>
      </c>
      <c r="G44" s="698"/>
    </row>
    <row r="45" spans="1:7" ht="13.9" customHeight="1" x14ac:dyDescent="0.2">
      <c r="A45" s="383">
        <v>66</v>
      </c>
      <c r="B45" s="61" t="s">
        <v>69</v>
      </c>
      <c r="C45" s="319">
        <v>5</v>
      </c>
      <c r="D45" s="315">
        <v>9</v>
      </c>
      <c r="E45" s="315">
        <v>40</v>
      </c>
      <c r="F45" s="315">
        <v>1187</v>
      </c>
      <c r="G45" s="698"/>
    </row>
    <row r="46" spans="1:7" ht="13.9" customHeight="1" x14ac:dyDescent="0.2">
      <c r="A46" s="383">
        <v>71</v>
      </c>
      <c r="B46" s="61" t="s">
        <v>70</v>
      </c>
      <c r="C46" s="319">
        <v>6</v>
      </c>
      <c r="D46" s="315">
        <v>11</v>
      </c>
      <c r="E46" s="315">
        <v>45</v>
      </c>
      <c r="F46" s="315">
        <v>1464</v>
      </c>
      <c r="G46" s="698"/>
    </row>
    <row r="47" spans="1:7" ht="13.9" customHeight="1" x14ac:dyDescent="0.2">
      <c r="A47" s="383">
        <v>72</v>
      </c>
      <c r="B47" s="61" t="s">
        <v>71</v>
      </c>
      <c r="C47" s="319">
        <v>2</v>
      </c>
      <c r="D47" s="315">
        <v>6</v>
      </c>
      <c r="E47" s="315">
        <v>20</v>
      </c>
      <c r="F47" s="315">
        <v>534</v>
      </c>
      <c r="G47" s="698"/>
    </row>
    <row r="48" spans="1:7" ht="13.9" customHeight="1" x14ac:dyDescent="0.2">
      <c r="A48" s="383">
        <v>81</v>
      </c>
      <c r="B48" s="61" t="s">
        <v>5</v>
      </c>
      <c r="C48" s="319" t="s">
        <v>501</v>
      </c>
      <c r="D48" s="315" t="s">
        <v>501</v>
      </c>
      <c r="E48" s="315" t="s">
        <v>501</v>
      </c>
      <c r="F48" s="315" t="s">
        <v>501</v>
      </c>
      <c r="G48" s="698"/>
    </row>
    <row r="49" spans="1:7" ht="13.9" customHeight="1" x14ac:dyDescent="0.2">
      <c r="A49" s="383">
        <v>82</v>
      </c>
      <c r="B49" s="61" t="s">
        <v>72</v>
      </c>
      <c r="C49" s="319">
        <v>4</v>
      </c>
      <c r="D49" s="315">
        <v>9</v>
      </c>
      <c r="E49" s="315">
        <v>38</v>
      </c>
      <c r="F49" s="315">
        <v>1088</v>
      </c>
      <c r="G49" s="698"/>
    </row>
    <row r="50" spans="1:7" ht="13.9" customHeight="1" x14ac:dyDescent="0.2">
      <c r="A50" s="383">
        <v>83</v>
      </c>
      <c r="B50" s="61" t="s">
        <v>73</v>
      </c>
      <c r="C50" s="319">
        <v>0</v>
      </c>
      <c r="D50" s="315">
        <v>4</v>
      </c>
      <c r="E50" s="315">
        <v>6</v>
      </c>
      <c r="F50" s="315">
        <v>228</v>
      </c>
      <c r="G50" s="698"/>
    </row>
    <row r="51" spans="1:7" ht="13.9" customHeight="1" x14ac:dyDescent="0.2">
      <c r="A51" s="383">
        <v>91</v>
      </c>
      <c r="B51" s="61" t="s">
        <v>74</v>
      </c>
      <c r="C51" s="319">
        <v>5</v>
      </c>
      <c r="D51" s="315">
        <v>21</v>
      </c>
      <c r="E51" s="315">
        <v>76</v>
      </c>
      <c r="F51" s="315">
        <v>1751</v>
      </c>
      <c r="G51" s="698"/>
    </row>
    <row r="52" spans="1:7" ht="13.9" customHeight="1" x14ac:dyDescent="0.2">
      <c r="A52" s="383">
        <v>92</v>
      </c>
      <c r="B52" s="61" t="s">
        <v>75</v>
      </c>
      <c r="C52" s="319">
        <v>0</v>
      </c>
      <c r="D52" s="315">
        <v>0</v>
      </c>
      <c r="E52" s="315">
        <v>0</v>
      </c>
      <c r="F52" s="315">
        <v>0</v>
      </c>
      <c r="G52" s="698"/>
    </row>
    <row r="53" spans="1:7" ht="13.9" customHeight="1" x14ac:dyDescent="0.2">
      <c r="A53" s="383">
        <v>93</v>
      </c>
      <c r="B53" s="61" t="s">
        <v>76</v>
      </c>
      <c r="C53" s="319">
        <v>4</v>
      </c>
      <c r="D53" s="315">
        <v>26</v>
      </c>
      <c r="E53" s="315">
        <v>68</v>
      </c>
      <c r="F53" s="315">
        <v>2062</v>
      </c>
      <c r="G53" s="698"/>
    </row>
    <row r="54" spans="1:7" ht="13.9" customHeight="1" x14ac:dyDescent="0.2">
      <c r="A54" s="383">
        <v>94</v>
      </c>
      <c r="B54" s="61" t="s">
        <v>77</v>
      </c>
      <c r="C54" s="319">
        <v>14</v>
      </c>
      <c r="D54" s="315">
        <v>34</v>
      </c>
      <c r="E54" s="315">
        <v>113</v>
      </c>
      <c r="F54" s="315">
        <v>3198</v>
      </c>
      <c r="G54" s="698"/>
    </row>
    <row r="55" spans="1:7" ht="13.9" customHeight="1" x14ac:dyDescent="0.2">
      <c r="A55" s="383">
        <v>101</v>
      </c>
      <c r="B55" s="61" t="s">
        <v>78</v>
      </c>
      <c r="C55" s="319">
        <v>13</v>
      </c>
      <c r="D55" s="315">
        <v>45</v>
      </c>
      <c r="E55" s="315">
        <v>163</v>
      </c>
      <c r="F55" s="315">
        <v>4183</v>
      </c>
      <c r="G55" s="698"/>
    </row>
    <row r="56" spans="1:7" ht="13.9" customHeight="1" x14ac:dyDescent="0.2">
      <c r="A56" s="383">
        <v>102</v>
      </c>
      <c r="B56" s="61" t="s">
        <v>79</v>
      </c>
      <c r="C56" s="319">
        <v>1</v>
      </c>
      <c r="D56" s="315">
        <v>1</v>
      </c>
      <c r="E56" s="315">
        <v>3</v>
      </c>
      <c r="F56" s="315">
        <v>106</v>
      </c>
      <c r="G56" s="376"/>
    </row>
    <row r="57" spans="1:7" ht="13.9" customHeight="1" x14ac:dyDescent="0.2">
      <c r="A57" s="383">
        <v>103</v>
      </c>
      <c r="B57" s="61" t="s">
        <v>80</v>
      </c>
      <c r="C57" s="319">
        <v>3</v>
      </c>
      <c r="D57" s="315">
        <v>5</v>
      </c>
      <c r="E57" s="315">
        <v>19</v>
      </c>
      <c r="F57" s="315">
        <v>507</v>
      </c>
      <c r="G57" s="698"/>
    </row>
    <row r="58" spans="1:7" ht="13.9" customHeight="1" x14ac:dyDescent="0.2">
      <c r="A58" s="383">
        <v>105</v>
      </c>
      <c r="B58" s="61" t="s">
        <v>81</v>
      </c>
      <c r="C58" s="319">
        <v>1</v>
      </c>
      <c r="D58" s="315">
        <v>2</v>
      </c>
      <c r="E58" s="315">
        <v>9</v>
      </c>
      <c r="F58" s="315">
        <v>282</v>
      </c>
      <c r="G58" s="698"/>
    </row>
    <row r="59" spans="1:7" ht="13.9" customHeight="1" x14ac:dyDescent="0.2">
      <c r="A59" s="383">
        <v>106</v>
      </c>
      <c r="B59" s="61" t="s">
        <v>82</v>
      </c>
      <c r="C59" s="319">
        <v>4</v>
      </c>
      <c r="D59" s="315">
        <v>15</v>
      </c>
      <c r="E59" s="315">
        <v>53</v>
      </c>
      <c r="F59" s="315">
        <v>1663</v>
      </c>
      <c r="G59" s="698"/>
    </row>
    <row r="60" spans="1:7" ht="13.9" customHeight="1" x14ac:dyDescent="0.2">
      <c r="A60" s="383">
        <v>107</v>
      </c>
      <c r="B60" s="61" t="s">
        <v>83</v>
      </c>
      <c r="C60" s="319">
        <v>4</v>
      </c>
      <c r="D60" s="315">
        <v>20</v>
      </c>
      <c r="E60" s="315">
        <v>52</v>
      </c>
      <c r="F60" s="315">
        <v>1560</v>
      </c>
      <c r="G60" s="376"/>
    </row>
    <row r="61" spans="1:7" ht="13.9" customHeight="1" x14ac:dyDescent="0.2">
      <c r="A61" s="383">
        <v>108</v>
      </c>
      <c r="B61" s="61" t="s">
        <v>84</v>
      </c>
      <c r="C61" s="319">
        <v>1</v>
      </c>
      <c r="D61" s="315">
        <v>9</v>
      </c>
      <c r="E61" s="315">
        <v>24</v>
      </c>
      <c r="F61" s="315">
        <v>663</v>
      </c>
      <c r="G61" s="698"/>
    </row>
    <row r="62" spans="1:7" ht="13.9" customHeight="1" x14ac:dyDescent="0.2">
      <c r="A62" s="383">
        <v>109</v>
      </c>
      <c r="B62" s="61" t="s">
        <v>145</v>
      </c>
      <c r="C62" s="319" t="s">
        <v>501</v>
      </c>
      <c r="D62" s="315" t="s">
        <v>501</v>
      </c>
      <c r="E62" s="315" t="s">
        <v>501</v>
      </c>
      <c r="F62" s="315" t="s">
        <v>501</v>
      </c>
      <c r="G62" s="698"/>
    </row>
    <row r="63" spans="1:7" ht="13.9" customHeight="1" x14ac:dyDescent="0.2">
      <c r="A63" s="383">
        <v>111</v>
      </c>
      <c r="B63" s="61" t="s">
        <v>85</v>
      </c>
      <c r="C63" s="319">
        <v>3</v>
      </c>
      <c r="D63" s="315">
        <v>3</v>
      </c>
      <c r="E63" s="315">
        <v>20</v>
      </c>
      <c r="F63" s="315">
        <v>776</v>
      </c>
      <c r="G63" s="698"/>
    </row>
    <row r="64" spans="1:7" ht="13.9" customHeight="1" x14ac:dyDescent="0.2">
      <c r="A64" s="383">
        <v>112</v>
      </c>
      <c r="B64" s="61" t="s">
        <v>86</v>
      </c>
      <c r="C64" s="319">
        <v>16</v>
      </c>
      <c r="D64" s="315">
        <v>48</v>
      </c>
      <c r="E64" s="315">
        <v>151</v>
      </c>
      <c r="F64" s="315">
        <v>4120</v>
      </c>
      <c r="G64" s="698"/>
    </row>
    <row r="65" spans="1:7" ht="13.9" customHeight="1" x14ac:dyDescent="0.2">
      <c r="A65" s="383">
        <v>113</v>
      </c>
      <c r="B65" s="61" t="s">
        <v>87</v>
      </c>
      <c r="C65" s="319">
        <v>0</v>
      </c>
      <c r="D65" s="315">
        <v>0</v>
      </c>
      <c r="E65" s="315">
        <v>0</v>
      </c>
      <c r="F65" s="315">
        <v>0</v>
      </c>
      <c r="G65" s="698"/>
    </row>
    <row r="66" spans="1:7" ht="13.9" customHeight="1" x14ac:dyDescent="0.2">
      <c r="A66" s="383">
        <v>121</v>
      </c>
      <c r="B66" s="61" t="s">
        <v>61</v>
      </c>
      <c r="C66" s="319">
        <v>9</v>
      </c>
      <c r="D66" s="315">
        <v>27</v>
      </c>
      <c r="E66" s="315">
        <v>85</v>
      </c>
      <c r="F66" s="315">
        <v>2397</v>
      </c>
      <c r="G66" s="698"/>
    </row>
    <row r="67" spans="1:7" ht="13.9" customHeight="1" x14ac:dyDescent="0.2">
      <c r="A67" s="383">
        <v>122</v>
      </c>
      <c r="B67" s="61" t="s">
        <v>62</v>
      </c>
      <c r="C67" s="319">
        <v>6</v>
      </c>
      <c r="D67" s="315">
        <v>7</v>
      </c>
      <c r="E67" s="315">
        <v>40</v>
      </c>
      <c r="F67" s="315">
        <v>1105</v>
      </c>
      <c r="G67" s="698"/>
    </row>
    <row r="68" spans="1:7" ht="13.9" customHeight="1" x14ac:dyDescent="0.2">
      <c r="A68" s="383">
        <v>123</v>
      </c>
      <c r="B68" s="61" t="s">
        <v>63</v>
      </c>
      <c r="C68" s="319">
        <v>14</v>
      </c>
      <c r="D68" s="315">
        <v>22</v>
      </c>
      <c r="E68" s="315">
        <v>95</v>
      </c>
      <c r="F68" s="315">
        <v>2877</v>
      </c>
      <c r="G68" s="698"/>
    </row>
    <row r="69" spans="1:7" ht="10.9" customHeight="1" x14ac:dyDescent="0.2">
      <c r="A69" s="383"/>
      <c r="B69" s="61"/>
      <c r="C69" s="315"/>
      <c r="D69" s="315"/>
      <c r="E69" s="315"/>
      <c r="F69" s="315"/>
      <c r="G69" s="698"/>
    </row>
    <row r="70" spans="1:7" ht="13.9" customHeight="1" x14ac:dyDescent="0.2">
      <c r="A70" s="471">
        <v>1</v>
      </c>
      <c r="B70" s="455" t="s">
        <v>2</v>
      </c>
      <c r="C70" s="319">
        <v>19</v>
      </c>
      <c r="D70" s="315">
        <v>32</v>
      </c>
      <c r="E70" s="315">
        <v>150</v>
      </c>
      <c r="F70" s="315">
        <v>5017</v>
      </c>
      <c r="G70" s="376"/>
    </row>
    <row r="71" spans="1:7" ht="13.9" customHeight="1" x14ac:dyDescent="0.2">
      <c r="A71" s="471">
        <v>2</v>
      </c>
      <c r="B71" s="455" t="s">
        <v>6</v>
      </c>
      <c r="C71" s="319">
        <v>10</v>
      </c>
      <c r="D71" s="315">
        <v>66</v>
      </c>
      <c r="E71" s="315">
        <v>160</v>
      </c>
      <c r="F71" s="315">
        <v>5026</v>
      </c>
      <c r="G71" s="376"/>
    </row>
    <row r="72" spans="1:7" ht="13.9" customHeight="1" x14ac:dyDescent="0.2">
      <c r="A72" s="471">
        <v>3</v>
      </c>
      <c r="B72" s="455" t="s">
        <v>10</v>
      </c>
      <c r="C72" s="319">
        <v>23</v>
      </c>
      <c r="D72" s="315">
        <v>161</v>
      </c>
      <c r="E72" s="315">
        <v>370</v>
      </c>
      <c r="F72" s="315">
        <v>10903</v>
      </c>
      <c r="G72" s="376"/>
    </row>
    <row r="73" spans="1:7" ht="13.9" customHeight="1" x14ac:dyDescent="0.2">
      <c r="A73" s="471">
        <v>4</v>
      </c>
      <c r="B73" s="455" t="s">
        <v>3</v>
      </c>
      <c r="C73" s="319">
        <v>28</v>
      </c>
      <c r="D73" s="315">
        <v>117</v>
      </c>
      <c r="E73" s="315">
        <v>338</v>
      </c>
      <c r="F73" s="315">
        <v>9341</v>
      </c>
      <c r="G73" s="376"/>
    </row>
    <row r="74" spans="1:7" ht="13.9" customHeight="1" x14ac:dyDescent="0.2">
      <c r="A74" s="471">
        <v>5</v>
      </c>
      <c r="B74" s="455" t="s">
        <v>7</v>
      </c>
      <c r="C74" s="319">
        <v>37</v>
      </c>
      <c r="D74" s="315">
        <v>45</v>
      </c>
      <c r="E74" s="315">
        <v>220</v>
      </c>
      <c r="F74" s="315">
        <v>6591</v>
      </c>
      <c r="G74" s="376"/>
    </row>
    <row r="75" spans="1:7" ht="13.9" customHeight="1" x14ac:dyDescent="0.2">
      <c r="A75" s="471">
        <v>6</v>
      </c>
      <c r="B75" s="455" t="s">
        <v>11</v>
      </c>
      <c r="C75" s="319">
        <v>27</v>
      </c>
      <c r="D75" s="315">
        <v>38</v>
      </c>
      <c r="E75" s="315">
        <v>162</v>
      </c>
      <c r="F75" s="315">
        <v>5042</v>
      </c>
      <c r="G75" s="376"/>
    </row>
    <row r="76" spans="1:7" ht="13.9" customHeight="1" x14ac:dyDescent="0.2">
      <c r="A76" s="471">
        <v>7</v>
      </c>
      <c r="B76" s="455" t="s">
        <v>4</v>
      </c>
      <c r="C76" s="319">
        <v>8</v>
      </c>
      <c r="D76" s="315">
        <v>17</v>
      </c>
      <c r="E76" s="315">
        <v>65</v>
      </c>
      <c r="F76" s="315">
        <v>1998</v>
      </c>
      <c r="G76" s="376"/>
    </row>
    <row r="77" spans="1:7" ht="13.9" customHeight="1" x14ac:dyDescent="0.2">
      <c r="A77" s="471">
        <v>8</v>
      </c>
      <c r="B77" s="455" t="s">
        <v>5</v>
      </c>
      <c r="C77" s="319">
        <v>4</v>
      </c>
      <c r="D77" s="315">
        <v>13</v>
      </c>
      <c r="E77" s="315">
        <v>44</v>
      </c>
      <c r="F77" s="315">
        <v>1316</v>
      </c>
      <c r="G77" s="376"/>
    </row>
    <row r="78" spans="1:7" ht="13.9" customHeight="1" x14ac:dyDescent="0.2">
      <c r="A78" s="471">
        <v>9</v>
      </c>
      <c r="B78" s="455" t="s">
        <v>8</v>
      </c>
      <c r="C78" s="319">
        <v>23</v>
      </c>
      <c r="D78" s="315">
        <v>81</v>
      </c>
      <c r="E78" s="315">
        <v>257</v>
      </c>
      <c r="F78" s="315">
        <v>7011</v>
      </c>
      <c r="G78" s="376"/>
    </row>
    <row r="79" spans="1:7" ht="13.9" customHeight="1" x14ac:dyDescent="0.2">
      <c r="A79" s="471">
        <v>10</v>
      </c>
      <c r="B79" s="455" t="s">
        <v>9</v>
      </c>
      <c r="C79" s="319">
        <v>27</v>
      </c>
      <c r="D79" s="315">
        <v>97</v>
      </c>
      <c r="E79" s="315">
        <v>323</v>
      </c>
      <c r="F79" s="315">
        <v>8964</v>
      </c>
      <c r="G79" s="376"/>
    </row>
    <row r="80" spans="1:7" ht="13.9" customHeight="1" x14ac:dyDescent="0.2">
      <c r="A80" s="471">
        <v>11</v>
      </c>
      <c r="B80" s="455" t="s">
        <v>19</v>
      </c>
      <c r="C80" s="319">
        <v>19</v>
      </c>
      <c r="D80" s="315">
        <v>51</v>
      </c>
      <c r="E80" s="315">
        <v>171</v>
      </c>
      <c r="F80" s="315">
        <v>4896</v>
      </c>
      <c r="G80" s="376"/>
    </row>
    <row r="81" spans="1:11" ht="13.9" customHeight="1" x14ac:dyDescent="0.2">
      <c r="A81" s="471">
        <v>12</v>
      </c>
      <c r="B81" s="455" t="s">
        <v>165</v>
      </c>
      <c r="C81" s="319">
        <v>29</v>
      </c>
      <c r="D81" s="315">
        <v>56</v>
      </c>
      <c r="E81" s="315">
        <v>220</v>
      </c>
      <c r="F81" s="315">
        <v>6379</v>
      </c>
      <c r="G81" s="376"/>
    </row>
    <row r="82" spans="1:11" ht="10.9" customHeight="1" x14ac:dyDescent="0.2">
      <c r="A82" s="471"/>
      <c r="B82" s="455"/>
      <c r="C82" s="492"/>
      <c r="D82" s="490"/>
      <c r="E82" s="490"/>
      <c r="F82" s="490"/>
      <c r="G82" s="376"/>
    </row>
    <row r="83" spans="1:11" ht="11.45" customHeight="1" x14ac:dyDescent="0.2">
      <c r="A83" s="383"/>
      <c r="B83" s="455" t="s">
        <v>20</v>
      </c>
      <c r="C83" s="1110">
        <v>254</v>
      </c>
      <c r="D83" s="490">
        <v>774</v>
      </c>
      <c r="E83" s="490">
        <v>2480</v>
      </c>
      <c r="F83" s="490">
        <v>72484</v>
      </c>
      <c r="G83" s="376"/>
      <c r="H83" s="921"/>
      <c r="I83" s="921"/>
      <c r="J83" s="921"/>
      <c r="K83" s="921"/>
    </row>
    <row r="84" spans="1:11" ht="13.9" customHeight="1" x14ac:dyDescent="0.2">
      <c r="A84" s="522"/>
      <c r="B84" s="523"/>
      <c r="C84" s="493"/>
      <c r="D84" s="493"/>
      <c r="E84" s="493"/>
      <c r="F84" s="493"/>
      <c r="G84" s="376"/>
    </row>
    <row r="85" spans="1:11" ht="13.9" customHeight="1" x14ac:dyDescent="0.2">
      <c r="A85" s="524"/>
      <c r="B85" s="525"/>
      <c r="C85" s="526"/>
      <c r="D85" s="526"/>
      <c r="E85" s="526"/>
      <c r="F85" s="526"/>
      <c r="G85" s="376"/>
    </row>
    <row r="86" spans="1:11" ht="13.9" customHeight="1" x14ac:dyDescent="0.2">
      <c r="A86" s="524"/>
      <c r="B86" s="525"/>
      <c r="C86" s="526"/>
      <c r="D86" s="526"/>
      <c r="E86" s="526"/>
      <c r="F86" s="526"/>
      <c r="G86" s="376"/>
    </row>
    <row r="87" spans="1:11" ht="13.9" customHeight="1" x14ac:dyDescent="0.2">
      <c r="A87" s="524"/>
      <c r="B87" s="525"/>
      <c r="C87" s="526"/>
      <c r="D87" s="526"/>
      <c r="E87" s="526"/>
      <c r="F87" s="526"/>
      <c r="G87" s="376"/>
    </row>
    <row r="88" spans="1:11" ht="13.9" customHeight="1" x14ac:dyDescent="0.2">
      <c r="A88" s="390"/>
      <c r="B88" s="527"/>
      <c r="C88" s="527"/>
      <c r="D88" s="527"/>
      <c r="E88" s="527"/>
      <c r="F88" s="527"/>
      <c r="G88" s="376"/>
    </row>
    <row r="89" spans="1:11" x14ac:dyDescent="0.2">
      <c r="A89" s="537"/>
      <c r="B89" s="538"/>
      <c r="C89" s="538"/>
      <c r="D89" s="538"/>
      <c r="E89" s="538"/>
      <c r="F89" s="538"/>
      <c r="G89" s="376"/>
    </row>
    <row r="90" spans="1:11" x14ac:dyDescent="0.2">
      <c r="A90" s="506" t="s">
        <v>301</v>
      </c>
      <c r="B90" s="507"/>
      <c r="C90" s="507"/>
      <c r="D90" s="507"/>
      <c r="E90" s="507"/>
      <c r="F90" s="66" t="s">
        <v>300</v>
      </c>
      <c r="G90" s="376"/>
    </row>
    <row r="91" spans="1:11" x14ac:dyDescent="0.2">
      <c r="A91" s="390"/>
      <c r="B91" s="390"/>
      <c r="C91" s="390"/>
      <c r="D91" s="390"/>
      <c r="E91" s="390"/>
      <c r="F91" s="376"/>
      <c r="G91" s="376"/>
    </row>
    <row r="92" spans="1:11" x14ac:dyDescent="0.2">
      <c r="A92" s="684"/>
      <c r="B92" s="376"/>
      <c r="C92" s="376"/>
      <c r="D92" s="376"/>
      <c r="E92" s="376"/>
      <c r="F92" s="376"/>
      <c r="G92" s="376"/>
    </row>
    <row r="93" spans="1:11" x14ac:dyDescent="0.2">
      <c r="A93" s="684"/>
      <c r="B93" s="376"/>
      <c r="C93" s="376"/>
      <c r="D93" s="376"/>
      <c r="E93" s="376"/>
      <c r="F93" s="376"/>
      <c r="G93" s="376"/>
    </row>
    <row r="94" spans="1:11" x14ac:dyDescent="0.2">
      <c r="A94" s="684"/>
      <c r="B94" s="376"/>
      <c r="C94" s="376"/>
      <c r="D94" s="376"/>
      <c r="E94" s="376"/>
      <c r="F94" s="376"/>
      <c r="G94" s="376"/>
    </row>
    <row r="95" spans="1:11" x14ac:dyDescent="0.2">
      <c r="A95" s="684"/>
      <c r="B95" s="376"/>
      <c r="C95" s="376"/>
      <c r="D95" s="376"/>
      <c r="E95" s="376"/>
      <c r="F95" s="376"/>
      <c r="G95" s="376"/>
    </row>
    <row r="96" spans="1:11" x14ac:dyDescent="0.2">
      <c r="A96" s="684"/>
      <c r="B96" s="376"/>
      <c r="C96" s="376"/>
      <c r="D96" s="376"/>
      <c r="E96" s="376"/>
      <c r="F96" s="376"/>
      <c r="G96" s="376"/>
    </row>
    <row r="97" spans="1:7" x14ac:dyDescent="0.2">
      <c r="A97" s="684"/>
      <c r="B97" s="376"/>
      <c r="C97" s="376"/>
      <c r="D97" s="376"/>
      <c r="E97" s="376"/>
      <c r="F97" s="376"/>
      <c r="G97" s="376"/>
    </row>
    <row r="98" spans="1:7" x14ac:dyDescent="0.2">
      <c r="A98" s="376"/>
      <c r="B98" s="376"/>
      <c r="C98" s="376"/>
      <c r="D98" s="376"/>
      <c r="E98" s="376"/>
      <c r="F98" s="376"/>
      <c r="G98" s="376"/>
    </row>
    <row r="99" spans="1:7" x14ac:dyDescent="0.2">
      <c r="A99" s="376"/>
      <c r="B99" s="376"/>
      <c r="C99" s="376"/>
      <c r="D99" s="376"/>
      <c r="E99" s="376"/>
      <c r="F99" s="376"/>
      <c r="G99" s="376"/>
    </row>
    <row r="100" spans="1:7" x14ac:dyDescent="0.2">
      <c r="A100" s="376"/>
      <c r="B100" s="376"/>
      <c r="C100" s="376"/>
      <c r="D100" s="376"/>
      <c r="E100" s="376"/>
      <c r="F100" s="376"/>
      <c r="G100" s="376"/>
    </row>
    <row r="101" spans="1:7" x14ac:dyDescent="0.2">
      <c r="A101" s="376"/>
      <c r="B101" s="376"/>
      <c r="C101" s="376"/>
      <c r="D101" s="376"/>
      <c r="E101" s="376"/>
      <c r="F101" s="376"/>
      <c r="G101" s="376"/>
    </row>
    <row r="102" spans="1:7" x14ac:dyDescent="0.2">
      <c r="A102" s="376"/>
      <c r="B102" s="376"/>
      <c r="C102" s="376"/>
      <c r="D102" s="376"/>
      <c r="E102" s="376"/>
      <c r="F102" s="376"/>
      <c r="G102" s="376"/>
    </row>
    <row r="103" spans="1:7" x14ac:dyDescent="0.2">
      <c r="A103" s="376"/>
      <c r="B103" s="376"/>
      <c r="C103" s="376"/>
      <c r="D103" s="376"/>
      <c r="E103" s="376"/>
      <c r="F103" s="376"/>
      <c r="G103" s="376"/>
    </row>
    <row r="104" spans="1:7" x14ac:dyDescent="0.2">
      <c r="A104" s="376"/>
      <c r="B104" s="376"/>
      <c r="C104" s="376"/>
      <c r="D104" s="376"/>
      <c r="E104" s="376"/>
      <c r="F104" s="376"/>
      <c r="G104" s="376"/>
    </row>
    <row r="105" spans="1:7" x14ac:dyDescent="0.2">
      <c r="A105" s="376"/>
      <c r="B105" s="376"/>
      <c r="C105" s="376"/>
      <c r="D105" s="376"/>
      <c r="E105" s="376"/>
      <c r="F105" s="376"/>
      <c r="G105" s="376"/>
    </row>
    <row r="106" spans="1:7" x14ac:dyDescent="0.2">
      <c r="A106" s="376"/>
      <c r="B106" s="376"/>
      <c r="C106" s="376"/>
      <c r="D106" s="376"/>
      <c r="E106" s="376"/>
      <c r="F106" s="376"/>
      <c r="G106" s="376"/>
    </row>
    <row r="107" spans="1:7" x14ac:dyDescent="0.2">
      <c r="A107" s="376"/>
      <c r="B107" s="376"/>
      <c r="C107" s="376"/>
      <c r="D107" s="376"/>
      <c r="E107" s="376"/>
      <c r="F107" s="376"/>
      <c r="G107" s="376"/>
    </row>
    <row r="108" spans="1:7" x14ac:dyDescent="0.2">
      <c r="A108" s="376"/>
      <c r="B108" s="376"/>
      <c r="C108" s="376"/>
      <c r="D108" s="376"/>
      <c r="E108" s="376"/>
      <c r="F108" s="376"/>
      <c r="G108" s="376"/>
    </row>
    <row r="109" spans="1:7" x14ac:dyDescent="0.2">
      <c r="A109" s="376"/>
      <c r="B109" s="376"/>
      <c r="C109" s="376"/>
      <c r="D109" s="376"/>
      <c r="E109" s="376"/>
      <c r="F109" s="376"/>
      <c r="G109" s="376"/>
    </row>
  </sheetData>
  <phoneticPr fontId="17" type="noConversion"/>
  <hyperlinks>
    <hyperlink ref="F1" location="INHALT!A1" display="INHALT!A1" xr:uid="{FF8905C1-B9C6-4B8D-961C-92A705DCDD2C}"/>
  </hyperlinks>
  <printOptions horizontalCentered="1"/>
  <pageMargins left="0.59055118110236227" right="0.39370078740157483" top="0.59055118110236227" bottom="0.59055118110236227" header="0.23622047244094491" footer="0.19685039370078741"/>
  <pageSetup paperSize="9" scale="95" firstPageNumber="80" orientation="portrait" useFirstPageNumber="1" r:id="rId1"/>
  <headerFooter alignWithMargins="0">
    <oddFooter>&amp;CSeite &amp;P</oddFooter>
  </headerFooter>
  <rowBreaks count="1" manualBreakCount="1">
    <brk id="50" max="6"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39997558519241921"/>
  </sheetPr>
  <dimension ref="A1:T94"/>
  <sheetViews>
    <sheetView zoomScale="85" zoomScaleNormal="85" zoomScaleSheetLayoutView="40" workbookViewId="0">
      <pane xSplit="2" ySplit="8" topLeftCell="C10" activePane="bottomRight" state="frozen"/>
      <selection activeCell="A80" sqref="A80:XFD80"/>
      <selection pane="topRight" activeCell="A80" sqref="A80:XFD80"/>
      <selection pane="bottomLeft" activeCell="A80" sqref="A80:XFD80"/>
      <selection pane="bottomRight" activeCell="C37" sqref="C37:N37"/>
    </sheetView>
  </sheetViews>
  <sheetFormatPr baseColWidth="10" defaultColWidth="11.42578125" defaultRowHeight="12.75" x14ac:dyDescent="0.2"/>
  <cols>
    <col min="1" max="1" width="5.28515625" style="17" customWidth="1"/>
    <col min="2" max="2" width="22.5703125" style="17" bestFit="1" customWidth="1"/>
    <col min="3" max="3" width="10" style="17" customWidth="1"/>
    <col min="4" max="4" width="8.7109375" style="17" customWidth="1"/>
    <col min="5" max="5" width="11.42578125" style="17" customWidth="1"/>
    <col min="6" max="6" width="9.7109375" style="17" customWidth="1"/>
    <col min="7" max="7" width="13.85546875" style="17" customWidth="1"/>
    <col min="8" max="8" width="15.28515625" style="17" customWidth="1"/>
    <col min="9" max="9" width="18" style="17" customWidth="1"/>
    <col min="10" max="10" width="16.140625" style="17" customWidth="1"/>
    <col min="11" max="11" width="17.85546875" style="17" customWidth="1"/>
    <col min="12" max="12" width="16.5703125" style="17" customWidth="1"/>
    <col min="13" max="13" width="17.28515625" style="17" customWidth="1"/>
    <col min="14" max="15" width="14" style="17" customWidth="1"/>
    <col min="16" max="16" width="5.7109375" style="17" customWidth="1"/>
    <col min="17" max="16384" width="11.42578125" style="17"/>
  </cols>
  <sheetData>
    <row r="1" spans="1:20" ht="12" customHeight="1" x14ac:dyDescent="0.2">
      <c r="A1" s="1031">
        <v>44926</v>
      </c>
      <c r="B1" s="55"/>
      <c r="C1" s="55"/>
      <c r="D1" s="55"/>
      <c r="E1" s="55"/>
      <c r="F1" s="55"/>
      <c r="G1" s="55"/>
      <c r="H1" s="55"/>
      <c r="I1" s="55"/>
      <c r="J1" s="55"/>
      <c r="K1" s="55"/>
      <c r="L1" s="55"/>
      <c r="M1" s="55"/>
      <c r="N1" s="55"/>
      <c r="O1" s="55"/>
      <c r="P1" s="1045" t="s">
        <v>476</v>
      </c>
      <c r="Q1" s="53"/>
      <c r="R1" s="53"/>
    </row>
    <row r="2" spans="1:20" ht="15.75" x14ac:dyDescent="0.25">
      <c r="A2" s="301" t="s">
        <v>502</v>
      </c>
      <c r="B2" s="302"/>
      <c r="C2" s="303"/>
      <c r="D2" s="303"/>
      <c r="E2" s="303"/>
      <c r="F2" s="303"/>
      <c r="G2" s="303"/>
      <c r="H2" s="303"/>
      <c r="I2" s="303"/>
      <c r="J2" s="303"/>
      <c r="K2" s="303"/>
      <c r="L2" s="303"/>
      <c r="M2" s="303"/>
      <c r="N2" s="303"/>
      <c r="O2" s="303"/>
      <c r="P2" s="53"/>
      <c r="Q2" s="53"/>
      <c r="R2" s="53"/>
    </row>
    <row r="3" spans="1:20" x14ac:dyDescent="0.2">
      <c r="A3" s="55" t="s">
        <v>245</v>
      </c>
      <c r="B3" s="55"/>
      <c r="C3" s="55"/>
      <c r="D3" s="55"/>
      <c r="E3" s="55"/>
      <c r="F3" s="55"/>
      <c r="G3" s="55"/>
      <c r="H3" s="55"/>
      <c r="I3" s="55"/>
      <c r="J3" s="55"/>
      <c r="K3" s="55"/>
      <c r="L3" s="55"/>
      <c r="M3" s="55"/>
      <c r="N3" s="55"/>
      <c r="O3" s="55"/>
      <c r="P3" s="53"/>
      <c r="Q3" s="53"/>
      <c r="R3" s="53"/>
    </row>
    <row r="4" spans="1:20" ht="12" customHeight="1" x14ac:dyDescent="0.2">
      <c r="A4" s="55"/>
      <c r="B4" s="55"/>
      <c r="C4" s="1040">
        <v>5</v>
      </c>
      <c r="D4" s="1040">
        <v>6</v>
      </c>
      <c r="E4" s="1040">
        <v>7</v>
      </c>
      <c r="F4" s="1040">
        <v>8</v>
      </c>
      <c r="G4" s="1040">
        <v>9</v>
      </c>
      <c r="H4" s="1040">
        <v>10</v>
      </c>
      <c r="I4" s="1040">
        <v>11</v>
      </c>
      <c r="J4" s="1040">
        <v>12</v>
      </c>
      <c r="K4" s="1040">
        <v>13</v>
      </c>
      <c r="L4" s="1040">
        <v>14</v>
      </c>
      <c r="M4" s="1040">
        <v>15</v>
      </c>
      <c r="N4" s="1040">
        <v>16</v>
      </c>
      <c r="O4" s="1040">
        <v>17</v>
      </c>
      <c r="P4" s="53"/>
      <c r="Q4" s="53"/>
      <c r="R4" s="53"/>
    </row>
    <row r="5" spans="1:20" ht="15" x14ac:dyDescent="0.25">
      <c r="A5" s="434" t="s">
        <v>201</v>
      </c>
      <c r="B5" s="276" t="s">
        <v>170</v>
      </c>
      <c r="C5" s="304" t="s">
        <v>250</v>
      </c>
      <c r="D5" s="133"/>
      <c r="E5" s="133"/>
      <c r="F5" s="133"/>
      <c r="G5" s="133"/>
      <c r="H5" s="133"/>
      <c r="I5" s="133"/>
      <c r="J5" s="133"/>
      <c r="K5" s="133"/>
      <c r="L5" s="133"/>
      <c r="M5" s="133"/>
      <c r="N5" s="133"/>
      <c r="O5" s="305"/>
      <c r="P5" s="324" t="s">
        <v>201</v>
      </c>
      <c r="Q5" s="53"/>
      <c r="R5" s="53"/>
    </row>
    <row r="6" spans="1:20" ht="135" x14ac:dyDescent="0.25">
      <c r="A6" s="435" t="s">
        <v>202</v>
      </c>
      <c r="B6" s="306" t="s">
        <v>172</v>
      </c>
      <c r="C6" s="1104" t="s">
        <v>477</v>
      </c>
      <c r="D6" s="1104" t="s">
        <v>459</v>
      </c>
      <c r="E6" s="1104" t="s">
        <v>460</v>
      </c>
      <c r="F6" s="1104" t="s">
        <v>194</v>
      </c>
      <c r="G6" s="1104" t="s">
        <v>195</v>
      </c>
      <c r="H6" s="1104" t="s">
        <v>478</v>
      </c>
      <c r="I6" s="1104" t="s">
        <v>461</v>
      </c>
      <c r="J6" s="1104" t="s">
        <v>462</v>
      </c>
      <c r="K6" s="1104" t="s">
        <v>463</v>
      </c>
      <c r="L6" s="1104" t="s">
        <v>464</v>
      </c>
      <c r="M6" s="1104" t="s">
        <v>465</v>
      </c>
      <c r="N6" s="1104" t="s">
        <v>466</v>
      </c>
      <c r="O6" s="1105" t="s">
        <v>189</v>
      </c>
      <c r="P6" s="325" t="s">
        <v>202</v>
      </c>
      <c r="Q6" s="53"/>
      <c r="R6" s="53"/>
    </row>
    <row r="7" spans="1:20" x14ac:dyDescent="0.2">
      <c r="A7" s="307"/>
      <c r="B7" s="308"/>
      <c r="C7" s="328">
        <v>1</v>
      </c>
      <c r="D7" s="328">
        <v>2</v>
      </c>
      <c r="E7" s="328">
        <v>3</v>
      </c>
      <c r="F7" s="328">
        <v>4</v>
      </c>
      <c r="G7" s="328">
        <v>5</v>
      </c>
      <c r="H7" s="328">
        <v>6</v>
      </c>
      <c r="I7" s="328">
        <v>7</v>
      </c>
      <c r="J7" s="328">
        <v>8</v>
      </c>
      <c r="K7" s="328">
        <v>9</v>
      </c>
      <c r="L7" s="328">
        <v>10</v>
      </c>
      <c r="M7" s="328">
        <v>11</v>
      </c>
      <c r="N7" s="328">
        <v>12</v>
      </c>
      <c r="O7" s="329"/>
      <c r="P7" s="326"/>
      <c r="Q7" s="53"/>
      <c r="R7" s="53"/>
    </row>
    <row r="8" spans="1:20" x14ac:dyDescent="0.2">
      <c r="A8" s="309"/>
      <c r="B8" s="310"/>
      <c r="C8" s="328" t="s">
        <v>223</v>
      </c>
      <c r="D8" s="328" t="s">
        <v>223</v>
      </c>
      <c r="E8" s="328" t="s">
        <v>223</v>
      </c>
      <c r="F8" s="328" t="s">
        <v>223</v>
      </c>
      <c r="G8" s="328" t="s">
        <v>223</v>
      </c>
      <c r="H8" s="328" t="s">
        <v>223</v>
      </c>
      <c r="I8" s="328" t="s">
        <v>223</v>
      </c>
      <c r="J8" s="328" t="s">
        <v>223</v>
      </c>
      <c r="K8" s="328" t="s">
        <v>223</v>
      </c>
      <c r="L8" s="328" t="s">
        <v>223</v>
      </c>
      <c r="M8" s="328" t="s">
        <v>223</v>
      </c>
      <c r="N8" s="328" t="s">
        <v>223</v>
      </c>
      <c r="O8" s="329" t="s">
        <v>223</v>
      </c>
      <c r="P8" s="327"/>
      <c r="Q8" s="53"/>
      <c r="R8" s="53"/>
    </row>
    <row r="9" spans="1:20" ht="12" customHeight="1" x14ac:dyDescent="0.2">
      <c r="A9" s="53"/>
      <c r="B9" s="311"/>
      <c r="C9" s="311"/>
      <c r="D9" s="311"/>
      <c r="E9" s="311"/>
      <c r="F9" s="311"/>
      <c r="G9" s="311"/>
      <c r="H9" s="311"/>
      <c r="I9" s="311"/>
      <c r="J9" s="311"/>
      <c r="K9" s="311"/>
      <c r="L9" s="311"/>
      <c r="M9" s="311"/>
      <c r="N9" s="311"/>
      <c r="O9" s="311"/>
      <c r="P9" s="685"/>
      <c r="Q9" s="53"/>
      <c r="R9" s="53"/>
    </row>
    <row r="10" spans="1:20" ht="12" customHeight="1" x14ac:dyDescent="0.2">
      <c r="A10" s="86">
        <v>10</v>
      </c>
      <c r="B10" s="61" t="s">
        <v>37</v>
      </c>
      <c r="C10" s="319">
        <v>202</v>
      </c>
      <c r="D10" s="315">
        <v>51</v>
      </c>
      <c r="E10" s="315">
        <v>11</v>
      </c>
      <c r="F10" s="315">
        <v>22</v>
      </c>
      <c r="G10" s="315">
        <v>12</v>
      </c>
      <c r="H10" s="315">
        <v>14</v>
      </c>
      <c r="I10" s="315" t="s">
        <v>506</v>
      </c>
      <c r="J10" s="315">
        <v>6</v>
      </c>
      <c r="K10" s="315">
        <v>0</v>
      </c>
      <c r="L10" s="315">
        <v>7</v>
      </c>
      <c r="M10" s="315">
        <v>3</v>
      </c>
      <c r="N10" s="315">
        <v>11</v>
      </c>
      <c r="O10" s="323">
        <v>340</v>
      </c>
      <c r="P10" s="582">
        <v>10</v>
      </c>
      <c r="Q10" s="53"/>
      <c r="R10" s="53"/>
      <c r="S10" s="733"/>
      <c r="T10" s="733"/>
    </row>
    <row r="11" spans="1:20" ht="12" customHeight="1" x14ac:dyDescent="0.2">
      <c r="A11" s="86">
        <v>11</v>
      </c>
      <c r="B11" s="61" t="s">
        <v>38</v>
      </c>
      <c r="C11" s="319">
        <v>511</v>
      </c>
      <c r="D11" s="315">
        <v>54</v>
      </c>
      <c r="E11" s="315">
        <v>13</v>
      </c>
      <c r="F11" s="315">
        <v>29</v>
      </c>
      <c r="G11" s="315">
        <v>11</v>
      </c>
      <c r="H11" s="315">
        <v>90</v>
      </c>
      <c r="I11" s="315">
        <v>0</v>
      </c>
      <c r="J11" s="315">
        <v>10</v>
      </c>
      <c r="K11" s="315">
        <v>0</v>
      </c>
      <c r="L11" s="315">
        <v>16</v>
      </c>
      <c r="M11" s="315">
        <v>8</v>
      </c>
      <c r="N11" s="315">
        <v>36</v>
      </c>
      <c r="O11" s="323">
        <v>778</v>
      </c>
      <c r="P11" s="582">
        <v>11</v>
      </c>
      <c r="Q11" s="53"/>
      <c r="R11" s="53"/>
    </row>
    <row r="12" spans="1:20" ht="12" customHeight="1" x14ac:dyDescent="0.2">
      <c r="A12" s="86">
        <v>12</v>
      </c>
      <c r="B12" s="61" t="s">
        <v>90</v>
      </c>
      <c r="C12" s="319">
        <v>953</v>
      </c>
      <c r="D12" s="315">
        <v>138</v>
      </c>
      <c r="E12" s="315">
        <v>39</v>
      </c>
      <c r="F12" s="315">
        <v>90</v>
      </c>
      <c r="G12" s="315">
        <v>26</v>
      </c>
      <c r="H12" s="315">
        <v>90</v>
      </c>
      <c r="I12" s="315" t="s">
        <v>506</v>
      </c>
      <c r="J12" s="315">
        <v>23</v>
      </c>
      <c r="K12" s="315" t="s">
        <v>506</v>
      </c>
      <c r="L12" s="315">
        <v>48</v>
      </c>
      <c r="M12" s="315">
        <v>6</v>
      </c>
      <c r="N12" s="315">
        <v>46</v>
      </c>
      <c r="O12" s="323">
        <v>1462</v>
      </c>
      <c r="P12" s="582">
        <v>12</v>
      </c>
      <c r="Q12" s="53"/>
      <c r="R12" s="53"/>
    </row>
    <row r="13" spans="1:20" ht="12" customHeight="1" x14ac:dyDescent="0.2">
      <c r="A13" s="86">
        <v>13</v>
      </c>
      <c r="B13" s="61" t="s">
        <v>39</v>
      </c>
      <c r="C13" s="319">
        <v>144</v>
      </c>
      <c r="D13" s="315">
        <v>24</v>
      </c>
      <c r="E13" s="315">
        <v>9</v>
      </c>
      <c r="F13" s="315">
        <v>18</v>
      </c>
      <c r="G13" s="315" t="s">
        <v>506</v>
      </c>
      <c r="H13" s="315">
        <v>18</v>
      </c>
      <c r="I13" s="315">
        <v>0</v>
      </c>
      <c r="J13" s="315" t="s">
        <v>506</v>
      </c>
      <c r="K13" s="315">
        <v>0</v>
      </c>
      <c r="L13" s="315">
        <v>5</v>
      </c>
      <c r="M13" s="315" t="s">
        <v>506</v>
      </c>
      <c r="N13" s="315">
        <v>5</v>
      </c>
      <c r="O13" s="323">
        <v>228</v>
      </c>
      <c r="P13" s="582">
        <v>13</v>
      </c>
      <c r="Q13" s="53"/>
      <c r="R13" s="53"/>
    </row>
    <row r="14" spans="1:20" ht="12" customHeight="1" x14ac:dyDescent="0.2">
      <c r="A14" s="86">
        <v>14</v>
      </c>
      <c r="B14" s="61" t="s">
        <v>40</v>
      </c>
      <c r="C14" s="319">
        <v>1217</v>
      </c>
      <c r="D14" s="315">
        <v>130</v>
      </c>
      <c r="E14" s="315">
        <v>44</v>
      </c>
      <c r="F14" s="315">
        <v>88</v>
      </c>
      <c r="G14" s="315">
        <v>16</v>
      </c>
      <c r="H14" s="315">
        <v>157</v>
      </c>
      <c r="I14" s="315" t="s">
        <v>506</v>
      </c>
      <c r="J14" s="315">
        <v>17</v>
      </c>
      <c r="K14" s="315">
        <v>3</v>
      </c>
      <c r="L14" s="315">
        <v>47</v>
      </c>
      <c r="M14" s="315">
        <v>6</v>
      </c>
      <c r="N14" s="315">
        <v>74</v>
      </c>
      <c r="O14" s="323">
        <v>1800</v>
      </c>
      <c r="P14" s="582">
        <v>14</v>
      </c>
      <c r="Q14" s="53"/>
      <c r="R14" s="53"/>
    </row>
    <row r="15" spans="1:20" ht="12" customHeight="1" x14ac:dyDescent="0.2">
      <c r="A15" s="86">
        <v>15</v>
      </c>
      <c r="B15" s="61" t="s">
        <v>41</v>
      </c>
      <c r="C15" s="319">
        <v>201</v>
      </c>
      <c r="D15" s="315">
        <v>117</v>
      </c>
      <c r="E15" s="315">
        <v>52</v>
      </c>
      <c r="F15" s="315">
        <v>75</v>
      </c>
      <c r="G15" s="315">
        <v>16</v>
      </c>
      <c r="H15" s="315">
        <v>18</v>
      </c>
      <c r="I15" s="315" t="s">
        <v>506</v>
      </c>
      <c r="J15" s="315">
        <v>14</v>
      </c>
      <c r="K15" s="315" t="s">
        <v>506</v>
      </c>
      <c r="L15" s="315">
        <v>19</v>
      </c>
      <c r="M15" s="315">
        <v>8</v>
      </c>
      <c r="N15" s="315">
        <v>43</v>
      </c>
      <c r="O15" s="323">
        <v>566</v>
      </c>
      <c r="P15" s="582">
        <v>15</v>
      </c>
      <c r="Q15" s="53"/>
      <c r="R15" s="53"/>
    </row>
    <row r="16" spans="1:20" ht="12" customHeight="1" x14ac:dyDescent="0.2">
      <c r="A16" s="86">
        <v>16</v>
      </c>
      <c r="B16" s="61" t="s">
        <v>99</v>
      </c>
      <c r="C16" s="319">
        <v>647</v>
      </c>
      <c r="D16" s="315">
        <v>284</v>
      </c>
      <c r="E16" s="315">
        <v>116</v>
      </c>
      <c r="F16" s="315">
        <v>165</v>
      </c>
      <c r="G16" s="315">
        <v>36</v>
      </c>
      <c r="H16" s="315">
        <v>63</v>
      </c>
      <c r="I16" s="315">
        <v>4</v>
      </c>
      <c r="J16" s="315">
        <v>26</v>
      </c>
      <c r="K16" s="315" t="s">
        <v>506</v>
      </c>
      <c r="L16" s="315">
        <v>34</v>
      </c>
      <c r="M16" s="315">
        <v>11</v>
      </c>
      <c r="N16" s="315">
        <v>76</v>
      </c>
      <c r="O16" s="323">
        <v>1463</v>
      </c>
      <c r="P16" s="582">
        <v>16</v>
      </c>
      <c r="Q16" s="53"/>
      <c r="R16" s="53"/>
    </row>
    <row r="17" spans="1:18" ht="12" customHeight="1" x14ac:dyDescent="0.2">
      <c r="A17" s="86">
        <v>17</v>
      </c>
      <c r="B17" s="61" t="s">
        <v>42</v>
      </c>
      <c r="C17" s="319">
        <v>897</v>
      </c>
      <c r="D17" s="315">
        <v>272</v>
      </c>
      <c r="E17" s="315">
        <v>128</v>
      </c>
      <c r="F17" s="315">
        <v>169</v>
      </c>
      <c r="G17" s="315">
        <v>65</v>
      </c>
      <c r="H17" s="315">
        <v>94</v>
      </c>
      <c r="I17" s="315">
        <v>3</v>
      </c>
      <c r="J17" s="315">
        <v>28</v>
      </c>
      <c r="K17" s="315">
        <v>3</v>
      </c>
      <c r="L17" s="315">
        <v>76</v>
      </c>
      <c r="M17" s="315">
        <v>12</v>
      </c>
      <c r="N17" s="315">
        <v>96</v>
      </c>
      <c r="O17" s="323">
        <v>1843</v>
      </c>
      <c r="P17" s="582">
        <v>17</v>
      </c>
      <c r="Q17" s="53"/>
      <c r="R17" s="53"/>
    </row>
    <row r="18" spans="1:18" ht="12" customHeight="1" x14ac:dyDescent="0.2">
      <c r="A18" s="86">
        <v>21</v>
      </c>
      <c r="B18" s="61" t="s">
        <v>43</v>
      </c>
      <c r="C18" s="319">
        <v>557</v>
      </c>
      <c r="D18" s="315">
        <v>140</v>
      </c>
      <c r="E18" s="315">
        <v>49</v>
      </c>
      <c r="F18" s="315">
        <v>107</v>
      </c>
      <c r="G18" s="315">
        <v>14</v>
      </c>
      <c r="H18" s="315">
        <v>56</v>
      </c>
      <c r="I18" s="315">
        <v>0</v>
      </c>
      <c r="J18" s="315">
        <v>9</v>
      </c>
      <c r="K18" s="315" t="s">
        <v>506</v>
      </c>
      <c r="L18" s="315">
        <v>19</v>
      </c>
      <c r="M18" s="315">
        <v>4</v>
      </c>
      <c r="N18" s="315">
        <v>37</v>
      </c>
      <c r="O18" s="323">
        <v>994</v>
      </c>
      <c r="P18" s="582">
        <v>21</v>
      </c>
      <c r="Q18" s="53"/>
      <c r="R18" s="53"/>
    </row>
    <row r="19" spans="1:18" ht="12" customHeight="1" x14ac:dyDescent="0.2">
      <c r="A19" s="86">
        <v>22</v>
      </c>
      <c r="B19" s="61" t="s">
        <v>44</v>
      </c>
      <c r="C19" s="319">
        <v>401</v>
      </c>
      <c r="D19" s="315">
        <v>109</v>
      </c>
      <c r="E19" s="315">
        <v>47</v>
      </c>
      <c r="F19" s="315">
        <v>90</v>
      </c>
      <c r="G19" s="315">
        <v>21</v>
      </c>
      <c r="H19" s="315">
        <v>36</v>
      </c>
      <c r="I19" s="315">
        <v>0</v>
      </c>
      <c r="J19" s="315">
        <v>7</v>
      </c>
      <c r="K19" s="315">
        <v>3</v>
      </c>
      <c r="L19" s="315">
        <v>31</v>
      </c>
      <c r="M19" s="315">
        <v>10</v>
      </c>
      <c r="N19" s="315">
        <v>41</v>
      </c>
      <c r="O19" s="323">
        <v>796</v>
      </c>
      <c r="P19" s="582">
        <v>22</v>
      </c>
      <c r="Q19" s="53"/>
      <c r="R19" s="53"/>
    </row>
    <row r="20" spans="1:18" ht="12" customHeight="1" x14ac:dyDescent="0.2">
      <c r="A20" s="86">
        <v>23</v>
      </c>
      <c r="B20" s="61" t="s">
        <v>45</v>
      </c>
      <c r="C20" s="319">
        <v>678</v>
      </c>
      <c r="D20" s="315">
        <v>299</v>
      </c>
      <c r="E20" s="315">
        <v>116</v>
      </c>
      <c r="F20" s="315">
        <v>223</v>
      </c>
      <c r="G20" s="315">
        <v>76</v>
      </c>
      <c r="H20" s="315">
        <v>52</v>
      </c>
      <c r="I20" s="315" t="s">
        <v>506</v>
      </c>
      <c r="J20" s="315">
        <v>21</v>
      </c>
      <c r="K20" s="315">
        <v>3</v>
      </c>
      <c r="L20" s="315">
        <v>62</v>
      </c>
      <c r="M20" s="315">
        <v>18</v>
      </c>
      <c r="N20" s="315">
        <v>117</v>
      </c>
      <c r="O20" s="323">
        <v>1667</v>
      </c>
      <c r="P20" s="582">
        <v>23</v>
      </c>
      <c r="Q20" s="53"/>
      <c r="R20" s="53"/>
    </row>
    <row r="21" spans="1:18" ht="12" customHeight="1" x14ac:dyDescent="0.2">
      <c r="A21" s="86">
        <v>24</v>
      </c>
      <c r="B21" s="61" t="s">
        <v>46</v>
      </c>
      <c r="C21" s="319">
        <v>1319</v>
      </c>
      <c r="D21" s="315">
        <v>537</v>
      </c>
      <c r="E21" s="315">
        <v>242</v>
      </c>
      <c r="F21" s="315">
        <v>409</v>
      </c>
      <c r="G21" s="315">
        <v>149</v>
      </c>
      <c r="H21" s="315">
        <v>87</v>
      </c>
      <c r="I21" s="315">
        <v>0</v>
      </c>
      <c r="J21" s="315">
        <v>41</v>
      </c>
      <c r="K21" s="315">
        <v>5</v>
      </c>
      <c r="L21" s="315">
        <v>139</v>
      </c>
      <c r="M21" s="315">
        <v>43</v>
      </c>
      <c r="N21" s="315">
        <v>171</v>
      </c>
      <c r="O21" s="323">
        <v>3142</v>
      </c>
      <c r="P21" s="582">
        <v>24</v>
      </c>
      <c r="Q21" s="53"/>
      <c r="R21" s="53"/>
    </row>
    <row r="22" spans="1:18" ht="12" customHeight="1" x14ac:dyDescent="0.2">
      <c r="A22" s="86">
        <v>25</v>
      </c>
      <c r="B22" s="61" t="s">
        <v>180</v>
      </c>
      <c r="C22" s="319">
        <v>505</v>
      </c>
      <c r="D22" s="315">
        <v>124</v>
      </c>
      <c r="E22" s="315">
        <v>59</v>
      </c>
      <c r="F22" s="315">
        <v>97</v>
      </c>
      <c r="G22" s="315">
        <v>31</v>
      </c>
      <c r="H22" s="315">
        <v>13</v>
      </c>
      <c r="I22" s="315" t="s">
        <v>506</v>
      </c>
      <c r="J22" s="315">
        <v>16</v>
      </c>
      <c r="K22" s="315" t="s">
        <v>506</v>
      </c>
      <c r="L22" s="315">
        <v>45</v>
      </c>
      <c r="M22" s="315">
        <v>16</v>
      </c>
      <c r="N22" s="315">
        <v>63</v>
      </c>
      <c r="O22" s="323">
        <v>971</v>
      </c>
      <c r="P22" s="582">
        <v>25</v>
      </c>
      <c r="Q22" s="53"/>
      <c r="R22" s="53"/>
    </row>
    <row r="23" spans="1:18" ht="12" customHeight="1" x14ac:dyDescent="0.2">
      <c r="A23" s="86">
        <v>26</v>
      </c>
      <c r="B23" s="61" t="s">
        <v>164</v>
      </c>
      <c r="C23" s="320">
        <v>530</v>
      </c>
      <c r="D23" s="316">
        <v>205</v>
      </c>
      <c r="E23" s="316">
        <v>101</v>
      </c>
      <c r="F23" s="316">
        <v>136</v>
      </c>
      <c r="G23" s="316">
        <v>58</v>
      </c>
      <c r="H23" s="316">
        <v>23</v>
      </c>
      <c r="I23" s="316">
        <v>0</v>
      </c>
      <c r="J23" s="316">
        <v>15</v>
      </c>
      <c r="K23" s="316">
        <v>0</v>
      </c>
      <c r="L23" s="316">
        <v>62</v>
      </c>
      <c r="M23" s="316">
        <v>10</v>
      </c>
      <c r="N23" s="316">
        <v>80</v>
      </c>
      <c r="O23" s="323">
        <v>1220</v>
      </c>
      <c r="P23" s="582">
        <v>26</v>
      </c>
      <c r="Q23" s="53"/>
      <c r="R23" s="53"/>
    </row>
    <row r="24" spans="1:18" ht="12" customHeight="1" x14ac:dyDescent="0.2">
      <c r="A24" s="86">
        <v>31</v>
      </c>
      <c r="B24" s="61" t="s">
        <v>47</v>
      </c>
      <c r="C24" s="319">
        <v>960</v>
      </c>
      <c r="D24" s="315">
        <v>338</v>
      </c>
      <c r="E24" s="315">
        <v>127</v>
      </c>
      <c r="F24" s="315">
        <v>235</v>
      </c>
      <c r="G24" s="315">
        <v>59</v>
      </c>
      <c r="H24" s="315">
        <v>79</v>
      </c>
      <c r="I24" s="315">
        <v>0</v>
      </c>
      <c r="J24" s="315">
        <v>23</v>
      </c>
      <c r="K24" s="315" t="s">
        <v>506</v>
      </c>
      <c r="L24" s="315">
        <v>69</v>
      </c>
      <c r="M24" s="315">
        <v>20</v>
      </c>
      <c r="N24" s="315">
        <v>102</v>
      </c>
      <c r="O24" s="323">
        <v>2013</v>
      </c>
      <c r="P24" s="582">
        <v>31</v>
      </c>
      <c r="Q24" s="53"/>
      <c r="R24" s="53"/>
    </row>
    <row r="25" spans="1:18" ht="12" customHeight="1" x14ac:dyDescent="0.2">
      <c r="A25" s="86">
        <v>32</v>
      </c>
      <c r="B25" s="61" t="s">
        <v>48</v>
      </c>
      <c r="C25" s="319">
        <v>1393</v>
      </c>
      <c r="D25" s="315">
        <v>443</v>
      </c>
      <c r="E25" s="315">
        <v>174</v>
      </c>
      <c r="F25" s="315">
        <v>314</v>
      </c>
      <c r="G25" s="315">
        <v>89</v>
      </c>
      <c r="H25" s="315">
        <v>172</v>
      </c>
      <c r="I25" s="315" t="s">
        <v>506</v>
      </c>
      <c r="J25" s="315">
        <v>40</v>
      </c>
      <c r="K25" s="315">
        <v>7</v>
      </c>
      <c r="L25" s="315">
        <v>112</v>
      </c>
      <c r="M25" s="315">
        <v>36</v>
      </c>
      <c r="N25" s="315">
        <v>179</v>
      </c>
      <c r="O25" s="323">
        <v>2960</v>
      </c>
      <c r="P25" s="582">
        <v>32</v>
      </c>
      <c r="Q25" s="53"/>
      <c r="R25" s="53"/>
    </row>
    <row r="26" spans="1:18" ht="12" customHeight="1" x14ac:dyDescent="0.2">
      <c r="A26" s="86">
        <v>33</v>
      </c>
      <c r="B26" s="61" t="s">
        <v>181</v>
      </c>
      <c r="C26" s="319">
        <v>21</v>
      </c>
      <c r="D26" s="315" t="s">
        <v>506</v>
      </c>
      <c r="E26" s="315">
        <v>4</v>
      </c>
      <c r="F26" s="315">
        <v>3</v>
      </c>
      <c r="G26" s="315" t="s">
        <v>506</v>
      </c>
      <c r="H26" s="315">
        <v>3</v>
      </c>
      <c r="I26" s="315">
        <v>0</v>
      </c>
      <c r="J26" s="315" t="s">
        <v>506</v>
      </c>
      <c r="K26" s="315">
        <v>0</v>
      </c>
      <c r="L26" s="315">
        <v>0</v>
      </c>
      <c r="M26" s="315">
        <v>0</v>
      </c>
      <c r="N26" s="315">
        <v>3</v>
      </c>
      <c r="O26" s="323">
        <v>38</v>
      </c>
      <c r="P26" s="582">
        <v>33</v>
      </c>
      <c r="Q26" s="53"/>
      <c r="R26" s="53"/>
    </row>
    <row r="27" spans="1:18" ht="12" customHeight="1" x14ac:dyDescent="0.2">
      <c r="A27" s="86">
        <v>34</v>
      </c>
      <c r="B27" s="61" t="s">
        <v>49</v>
      </c>
      <c r="C27" s="319">
        <v>1019</v>
      </c>
      <c r="D27" s="315">
        <v>452</v>
      </c>
      <c r="E27" s="315">
        <v>198</v>
      </c>
      <c r="F27" s="315">
        <v>239</v>
      </c>
      <c r="G27" s="315">
        <v>55</v>
      </c>
      <c r="H27" s="315">
        <v>76</v>
      </c>
      <c r="I27" s="315" t="s">
        <v>506</v>
      </c>
      <c r="J27" s="315">
        <v>26</v>
      </c>
      <c r="K27" s="315" t="s">
        <v>506</v>
      </c>
      <c r="L27" s="315">
        <v>66</v>
      </c>
      <c r="M27" s="315">
        <v>13</v>
      </c>
      <c r="N27" s="315">
        <v>113</v>
      </c>
      <c r="O27" s="323">
        <v>2260</v>
      </c>
      <c r="P27" s="582">
        <v>34</v>
      </c>
      <c r="Q27" s="53"/>
      <c r="R27" s="53"/>
    </row>
    <row r="28" spans="1:18" ht="12" customHeight="1" x14ac:dyDescent="0.2">
      <c r="A28" s="86">
        <v>35</v>
      </c>
      <c r="B28" s="61" t="s">
        <v>91</v>
      </c>
      <c r="C28" s="319">
        <v>732</v>
      </c>
      <c r="D28" s="315">
        <v>211</v>
      </c>
      <c r="E28" s="315">
        <v>83</v>
      </c>
      <c r="F28" s="315">
        <v>194</v>
      </c>
      <c r="G28" s="315">
        <v>70</v>
      </c>
      <c r="H28" s="315">
        <v>76</v>
      </c>
      <c r="I28" s="315" t="s">
        <v>506</v>
      </c>
      <c r="J28" s="315">
        <v>19</v>
      </c>
      <c r="K28" s="315">
        <v>7</v>
      </c>
      <c r="L28" s="315">
        <v>48</v>
      </c>
      <c r="M28" s="315">
        <v>17</v>
      </c>
      <c r="N28" s="315">
        <v>78</v>
      </c>
      <c r="O28" s="323">
        <v>1536</v>
      </c>
      <c r="P28" s="582">
        <v>35</v>
      </c>
      <c r="Q28" s="53"/>
      <c r="R28" s="53"/>
    </row>
    <row r="29" spans="1:18" ht="12" customHeight="1" x14ac:dyDescent="0.2">
      <c r="A29" s="86">
        <v>36</v>
      </c>
      <c r="B29" s="61" t="s">
        <v>50</v>
      </c>
      <c r="C29" s="319">
        <v>875</v>
      </c>
      <c r="D29" s="315">
        <v>296</v>
      </c>
      <c r="E29" s="315">
        <v>151</v>
      </c>
      <c r="F29" s="315">
        <v>241</v>
      </c>
      <c r="G29" s="315">
        <v>62</v>
      </c>
      <c r="H29" s="315">
        <v>56</v>
      </c>
      <c r="I29" s="315" t="s">
        <v>506</v>
      </c>
      <c r="J29" s="315">
        <v>36</v>
      </c>
      <c r="K29" s="315">
        <v>0</v>
      </c>
      <c r="L29" s="315">
        <v>86</v>
      </c>
      <c r="M29" s="315">
        <v>8</v>
      </c>
      <c r="N29" s="315">
        <v>111</v>
      </c>
      <c r="O29" s="323">
        <v>1923</v>
      </c>
      <c r="P29" s="582">
        <v>36</v>
      </c>
      <c r="Q29" s="53"/>
      <c r="R29" s="53"/>
    </row>
    <row r="30" spans="1:18" ht="12" customHeight="1" x14ac:dyDescent="0.2">
      <c r="A30" s="86">
        <v>41</v>
      </c>
      <c r="B30" s="61" t="s">
        <v>51</v>
      </c>
      <c r="C30" s="319">
        <v>732</v>
      </c>
      <c r="D30" s="315">
        <v>317</v>
      </c>
      <c r="E30" s="315">
        <v>128</v>
      </c>
      <c r="F30" s="315">
        <v>225</v>
      </c>
      <c r="G30" s="315">
        <v>53</v>
      </c>
      <c r="H30" s="315">
        <v>61</v>
      </c>
      <c r="I30" s="315">
        <v>3</v>
      </c>
      <c r="J30" s="315">
        <v>48</v>
      </c>
      <c r="K30" s="315">
        <v>4</v>
      </c>
      <c r="L30" s="315">
        <v>51</v>
      </c>
      <c r="M30" s="315">
        <v>6</v>
      </c>
      <c r="N30" s="315">
        <v>74</v>
      </c>
      <c r="O30" s="323">
        <v>1702</v>
      </c>
      <c r="P30" s="582">
        <v>41</v>
      </c>
      <c r="Q30" s="53"/>
      <c r="R30" s="53"/>
    </row>
    <row r="31" spans="1:18" ht="12" customHeight="1" x14ac:dyDescent="0.2">
      <c r="A31" s="86">
        <v>42</v>
      </c>
      <c r="B31" s="61" t="s">
        <v>52</v>
      </c>
      <c r="C31" s="319">
        <v>594</v>
      </c>
      <c r="D31" s="315">
        <v>362</v>
      </c>
      <c r="E31" s="315">
        <v>144</v>
      </c>
      <c r="F31" s="315">
        <v>222</v>
      </c>
      <c r="G31" s="315">
        <v>37</v>
      </c>
      <c r="H31" s="315">
        <v>62</v>
      </c>
      <c r="I31" s="315" t="s">
        <v>506</v>
      </c>
      <c r="J31" s="315">
        <v>26</v>
      </c>
      <c r="K31" s="315" t="s">
        <v>506</v>
      </c>
      <c r="L31" s="315">
        <v>50</v>
      </c>
      <c r="M31" s="315">
        <v>8</v>
      </c>
      <c r="N31" s="315">
        <v>85</v>
      </c>
      <c r="O31" s="323">
        <v>1594</v>
      </c>
      <c r="P31" s="582">
        <v>42</v>
      </c>
      <c r="Q31" s="53"/>
      <c r="R31" s="53"/>
    </row>
    <row r="32" spans="1:18" ht="12" customHeight="1" x14ac:dyDescent="0.2">
      <c r="A32" s="86">
        <v>43</v>
      </c>
      <c r="B32" s="61" t="s">
        <v>53</v>
      </c>
      <c r="C32" s="319">
        <v>1478</v>
      </c>
      <c r="D32" s="315">
        <v>518</v>
      </c>
      <c r="E32" s="315">
        <v>180</v>
      </c>
      <c r="F32" s="315">
        <v>379</v>
      </c>
      <c r="G32" s="315">
        <v>67</v>
      </c>
      <c r="H32" s="315">
        <v>112</v>
      </c>
      <c r="I32" s="315">
        <v>3</v>
      </c>
      <c r="J32" s="315">
        <v>45</v>
      </c>
      <c r="K32" s="315" t="s">
        <v>506</v>
      </c>
      <c r="L32" s="315">
        <v>115</v>
      </c>
      <c r="M32" s="315">
        <v>22</v>
      </c>
      <c r="N32" s="315">
        <v>174</v>
      </c>
      <c r="O32" s="323">
        <v>3095</v>
      </c>
      <c r="P32" s="582">
        <v>43</v>
      </c>
      <c r="Q32" s="53"/>
      <c r="R32" s="53"/>
    </row>
    <row r="33" spans="1:18" ht="12" customHeight="1" x14ac:dyDescent="0.2">
      <c r="A33" s="86">
        <v>44</v>
      </c>
      <c r="B33" s="61" t="s">
        <v>54</v>
      </c>
      <c r="C33" s="319">
        <v>708</v>
      </c>
      <c r="D33" s="315">
        <v>337</v>
      </c>
      <c r="E33" s="315">
        <v>108</v>
      </c>
      <c r="F33" s="315">
        <v>263</v>
      </c>
      <c r="G33" s="315">
        <v>78</v>
      </c>
      <c r="H33" s="315">
        <v>134</v>
      </c>
      <c r="I33" s="315">
        <v>3</v>
      </c>
      <c r="J33" s="315">
        <v>44</v>
      </c>
      <c r="K33" s="315">
        <v>10</v>
      </c>
      <c r="L33" s="315">
        <v>57</v>
      </c>
      <c r="M33" s="315">
        <v>26</v>
      </c>
      <c r="N33" s="315">
        <v>101</v>
      </c>
      <c r="O33" s="323">
        <v>1869</v>
      </c>
      <c r="P33" s="582">
        <v>44</v>
      </c>
      <c r="Q33" s="53"/>
      <c r="R33" s="53"/>
    </row>
    <row r="34" spans="1:18" ht="12" customHeight="1" x14ac:dyDescent="0.2">
      <c r="A34" s="86">
        <v>45</v>
      </c>
      <c r="B34" s="61" t="s">
        <v>55</v>
      </c>
      <c r="C34" s="319">
        <v>64</v>
      </c>
      <c r="D34" s="315">
        <v>9</v>
      </c>
      <c r="E34" s="315">
        <v>8</v>
      </c>
      <c r="F34" s="315">
        <v>4</v>
      </c>
      <c r="G34" s="315" t="s">
        <v>506</v>
      </c>
      <c r="H34" s="315" t="s">
        <v>506</v>
      </c>
      <c r="I34" s="315" t="s">
        <v>506</v>
      </c>
      <c r="J34" s="315">
        <v>0</v>
      </c>
      <c r="K34" s="315">
        <v>0</v>
      </c>
      <c r="L34" s="315" t="s">
        <v>506</v>
      </c>
      <c r="M34" s="315" t="s">
        <v>506</v>
      </c>
      <c r="N34" s="315">
        <v>9</v>
      </c>
      <c r="O34" s="323">
        <v>100</v>
      </c>
      <c r="P34" s="582">
        <v>45</v>
      </c>
      <c r="Q34" s="53"/>
      <c r="R34" s="53"/>
    </row>
    <row r="35" spans="1:18" ht="12" customHeight="1" x14ac:dyDescent="0.2">
      <c r="A35" s="86">
        <v>46</v>
      </c>
      <c r="B35" s="61" t="s">
        <v>56</v>
      </c>
      <c r="C35" s="319">
        <v>90</v>
      </c>
      <c r="D35" s="315">
        <v>59</v>
      </c>
      <c r="E35" s="315">
        <v>32</v>
      </c>
      <c r="F35" s="315">
        <v>61</v>
      </c>
      <c r="G35" s="315">
        <v>19</v>
      </c>
      <c r="H35" s="315">
        <v>8</v>
      </c>
      <c r="I35" s="315">
        <v>0</v>
      </c>
      <c r="J35" s="315">
        <v>4</v>
      </c>
      <c r="K35" s="315">
        <v>0</v>
      </c>
      <c r="L35" s="315">
        <v>7</v>
      </c>
      <c r="M35" s="315" t="s">
        <v>506</v>
      </c>
      <c r="N35" s="315">
        <v>22</v>
      </c>
      <c r="O35" s="323">
        <v>304</v>
      </c>
      <c r="P35" s="582">
        <v>46</v>
      </c>
      <c r="Q35" s="53"/>
      <c r="R35" s="53"/>
    </row>
    <row r="36" spans="1:18" ht="12" customHeight="1" x14ac:dyDescent="0.2">
      <c r="A36" s="86">
        <v>47</v>
      </c>
      <c r="B36" s="61" t="s">
        <v>57</v>
      </c>
      <c r="C36" s="319">
        <v>96</v>
      </c>
      <c r="D36" s="315">
        <v>83</v>
      </c>
      <c r="E36" s="315">
        <v>45</v>
      </c>
      <c r="F36" s="315">
        <v>87</v>
      </c>
      <c r="G36" s="315">
        <v>12</v>
      </c>
      <c r="H36" s="315">
        <v>14</v>
      </c>
      <c r="I36" s="315">
        <v>3</v>
      </c>
      <c r="J36" s="315">
        <v>5</v>
      </c>
      <c r="K36" s="315" t="s">
        <v>506</v>
      </c>
      <c r="L36" s="315">
        <v>8</v>
      </c>
      <c r="M36" s="315">
        <v>4</v>
      </c>
      <c r="N36" s="315">
        <v>17</v>
      </c>
      <c r="O36" s="323">
        <v>376</v>
      </c>
      <c r="P36" s="582">
        <v>47</v>
      </c>
      <c r="Q36" s="53"/>
      <c r="R36" s="53"/>
    </row>
    <row r="37" spans="1:18" ht="12" customHeight="1" x14ac:dyDescent="0.2">
      <c r="A37" s="86">
        <v>48</v>
      </c>
      <c r="B37" s="61" t="s">
        <v>58</v>
      </c>
      <c r="C37" s="319" t="s">
        <v>506</v>
      </c>
      <c r="D37" s="315" t="s">
        <v>506</v>
      </c>
      <c r="E37" s="315" t="s">
        <v>506</v>
      </c>
      <c r="F37" s="315" t="s">
        <v>506</v>
      </c>
      <c r="G37" s="315" t="s">
        <v>506</v>
      </c>
      <c r="H37" s="315" t="s">
        <v>506</v>
      </c>
      <c r="I37" s="315" t="s">
        <v>506</v>
      </c>
      <c r="J37" s="315" t="s">
        <v>506</v>
      </c>
      <c r="K37" s="315" t="s">
        <v>506</v>
      </c>
      <c r="L37" s="315" t="s">
        <v>506</v>
      </c>
      <c r="M37" s="315" t="s">
        <v>506</v>
      </c>
      <c r="N37" s="315" t="s">
        <v>506</v>
      </c>
      <c r="O37" s="323">
        <v>5</v>
      </c>
      <c r="P37" s="582">
        <v>48</v>
      </c>
      <c r="Q37" s="53"/>
      <c r="R37" s="53"/>
    </row>
    <row r="38" spans="1:18" ht="12" customHeight="1" x14ac:dyDescent="0.2">
      <c r="A38" s="86">
        <v>51</v>
      </c>
      <c r="B38" s="61" t="s">
        <v>59</v>
      </c>
      <c r="C38" s="319">
        <v>376</v>
      </c>
      <c r="D38" s="315">
        <v>216</v>
      </c>
      <c r="E38" s="315">
        <v>105</v>
      </c>
      <c r="F38" s="315">
        <v>153</v>
      </c>
      <c r="G38" s="315">
        <v>41</v>
      </c>
      <c r="H38" s="315">
        <v>43</v>
      </c>
      <c r="I38" s="315">
        <v>0</v>
      </c>
      <c r="J38" s="315">
        <v>12</v>
      </c>
      <c r="K38" s="315" t="s">
        <v>506</v>
      </c>
      <c r="L38" s="315">
        <v>32</v>
      </c>
      <c r="M38" s="315">
        <v>6</v>
      </c>
      <c r="N38" s="315">
        <v>68</v>
      </c>
      <c r="O38" s="323">
        <v>1053</v>
      </c>
      <c r="P38" s="582">
        <v>51</v>
      </c>
      <c r="Q38" s="53"/>
      <c r="R38" s="53"/>
    </row>
    <row r="39" spans="1:18" ht="12" customHeight="1" x14ac:dyDescent="0.2">
      <c r="A39" s="86">
        <v>52</v>
      </c>
      <c r="B39" s="61" t="s">
        <v>132</v>
      </c>
      <c r="C39" s="319">
        <v>683</v>
      </c>
      <c r="D39" s="315">
        <v>364</v>
      </c>
      <c r="E39" s="315">
        <v>141</v>
      </c>
      <c r="F39" s="315">
        <v>207</v>
      </c>
      <c r="G39" s="315">
        <v>31</v>
      </c>
      <c r="H39" s="315">
        <v>58</v>
      </c>
      <c r="I39" s="315" t="s">
        <v>506</v>
      </c>
      <c r="J39" s="315">
        <v>24</v>
      </c>
      <c r="K39" s="315" t="s">
        <v>506</v>
      </c>
      <c r="L39" s="315">
        <v>47</v>
      </c>
      <c r="M39" s="315">
        <v>11</v>
      </c>
      <c r="N39" s="315">
        <v>102</v>
      </c>
      <c r="O39" s="323">
        <v>1670</v>
      </c>
      <c r="P39" s="582">
        <v>52</v>
      </c>
      <c r="Q39" s="53"/>
      <c r="R39" s="53"/>
    </row>
    <row r="40" spans="1:18" ht="12" customHeight="1" x14ac:dyDescent="0.2">
      <c r="A40" s="86">
        <v>53</v>
      </c>
      <c r="B40" s="61" t="s">
        <v>60</v>
      </c>
      <c r="C40" s="319">
        <v>222</v>
      </c>
      <c r="D40" s="315">
        <v>185</v>
      </c>
      <c r="E40" s="315">
        <v>104</v>
      </c>
      <c r="F40" s="315">
        <v>159</v>
      </c>
      <c r="G40" s="315">
        <v>31</v>
      </c>
      <c r="H40" s="315">
        <v>24</v>
      </c>
      <c r="I40" s="315">
        <v>0</v>
      </c>
      <c r="J40" s="315">
        <v>14</v>
      </c>
      <c r="K40" s="315" t="s">
        <v>506</v>
      </c>
      <c r="L40" s="315">
        <v>18</v>
      </c>
      <c r="M40" s="315">
        <v>3</v>
      </c>
      <c r="N40" s="315">
        <v>38</v>
      </c>
      <c r="O40" s="323">
        <v>799</v>
      </c>
      <c r="P40" s="582">
        <v>53</v>
      </c>
      <c r="Q40" s="53"/>
      <c r="R40" s="53"/>
    </row>
    <row r="41" spans="1:18" ht="12" customHeight="1" x14ac:dyDescent="0.2">
      <c r="A41" s="86">
        <v>54</v>
      </c>
      <c r="B41" s="61" t="s">
        <v>135</v>
      </c>
      <c r="C41" s="319">
        <v>83</v>
      </c>
      <c r="D41" s="315">
        <v>70</v>
      </c>
      <c r="E41" s="315">
        <v>37</v>
      </c>
      <c r="F41" s="315">
        <v>37</v>
      </c>
      <c r="G41" s="315">
        <v>11</v>
      </c>
      <c r="H41" s="315">
        <v>3</v>
      </c>
      <c r="I41" s="315">
        <v>0</v>
      </c>
      <c r="J41" s="315">
        <v>4</v>
      </c>
      <c r="K41" s="315" t="s">
        <v>506</v>
      </c>
      <c r="L41" s="315">
        <v>7</v>
      </c>
      <c r="M41" s="315">
        <v>3</v>
      </c>
      <c r="N41" s="315">
        <v>10</v>
      </c>
      <c r="O41" s="323">
        <v>267</v>
      </c>
      <c r="P41" s="582">
        <v>54</v>
      </c>
      <c r="Q41" s="53"/>
      <c r="R41" s="53"/>
    </row>
    <row r="42" spans="1:18" ht="12" customHeight="1" x14ac:dyDescent="0.2">
      <c r="A42" s="86">
        <v>55</v>
      </c>
      <c r="B42" s="61" t="s">
        <v>166</v>
      </c>
      <c r="C42" s="319">
        <v>602</v>
      </c>
      <c r="D42" s="315">
        <v>261</v>
      </c>
      <c r="E42" s="315">
        <v>139</v>
      </c>
      <c r="F42" s="315">
        <v>200</v>
      </c>
      <c r="G42" s="315">
        <v>30</v>
      </c>
      <c r="H42" s="315">
        <v>66</v>
      </c>
      <c r="I42" s="315" t="s">
        <v>506</v>
      </c>
      <c r="J42" s="315">
        <v>27</v>
      </c>
      <c r="K42" s="315" t="s">
        <v>506</v>
      </c>
      <c r="L42" s="315">
        <v>38</v>
      </c>
      <c r="M42" s="315">
        <v>9</v>
      </c>
      <c r="N42" s="315">
        <v>72</v>
      </c>
      <c r="O42" s="323">
        <v>1447</v>
      </c>
      <c r="P42" s="582">
        <v>55</v>
      </c>
      <c r="Q42" s="53"/>
      <c r="R42" s="53"/>
    </row>
    <row r="43" spans="1:18" ht="12" customHeight="1" x14ac:dyDescent="0.2">
      <c r="A43" s="86">
        <v>61</v>
      </c>
      <c r="B43" s="61" t="s">
        <v>64</v>
      </c>
      <c r="C43" s="319">
        <v>315</v>
      </c>
      <c r="D43" s="315">
        <v>230</v>
      </c>
      <c r="E43" s="315">
        <v>118</v>
      </c>
      <c r="F43" s="315">
        <v>149</v>
      </c>
      <c r="G43" s="315">
        <v>49</v>
      </c>
      <c r="H43" s="315">
        <v>30</v>
      </c>
      <c r="I43" s="315" t="s">
        <v>506</v>
      </c>
      <c r="J43" s="315">
        <v>21</v>
      </c>
      <c r="K43" s="315">
        <v>3</v>
      </c>
      <c r="L43" s="315">
        <v>24</v>
      </c>
      <c r="M43" s="315">
        <v>12</v>
      </c>
      <c r="N43" s="315">
        <v>60</v>
      </c>
      <c r="O43" s="323">
        <v>1012</v>
      </c>
      <c r="P43" s="582">
        <v>61</v>
      </c>
      <c r="Q43" s="53"/>
      <c r="R43" s="53"/>
    </row>
    <row r="44" spans="1:18" ht="12" customHeight="1" x14ac:dyDescent="0.2">
      <c r="A44" s="86">
        <v>62</v>
      </c>
      <c r="B44" s="61" t="s">
        <v>65</v>
      </c>
      <c r="C44" s="319">
        <v>69</v>
      </c>
      <c r="D44" s="315">
        <v>85</v>
      </c>
      <c r="E44" s="315">
        <v>60</v>
      </c>
      <c r="F44" s="315">
        <v>87</v>
      </c>
      <c r="G44" s="315">
        <v>17</v>
      </c>
      <c r="H44" s="315">
        <v>12</v>
      </c>
      <c r="I44" s="315" t="s">
        <v>506</v>
      </c>
      <c r="J44" s="315">
        <v>7</v>
      </c>
      <c r="K44" s="315">
        <v>0</v>
      </c>
      <c r="L44" s="315">
        <v>3</v>
      </c>
      <c r="M44" s="315">
        <v>5</v>
      </c>
      <c r="N44" s="315">
        <v>17</v>
      </c>
      <c r="O44" s="323">
        <v>363</v>
      </c>
      <c r="P44" s="582">
        <v>62</v>
      </c>
      <c r="Q44" s="53"/>
      <c r="R44" s="53"/>
    </row>
    <row r="45" spans="1:18" ht="12" customHeight="1" x14ac:dyDescent="0.2">
      <c r="A45" s="86">
        <v>63</v>
      </c>
      <c r="B45" s="61" t="s">
        <v>66</v>
      </c>
      <c r="C45" s="319">
        <v>52</v>
      </c>
      <c r="D45" s="315">
        <v>49</v>
      </c>
      <c r="E45" s="315">
        <v>32</v>
      </c>
      <c r="F45" s="315">
        <v>57</v>
      </c>
      <c r="G45" s="315">
        <v>8</v>
      </c>
      <c r="H45" s="315">
        <v>3</v>
      </c>
      <c r="I45" s="315">
        <v>0</v>
      </c>
      <c r="J45" s="315">
        <v>3</v>
      </c>
      <c r="K45" s="315">
        <v>0</v>
      </c>
      <c r="L45" s="315">
        <v>3</v>
      </c>
      <c r="M45" s="315" t="s">
        <v>506</v>
      </c>
      <c r="N45" s="315">
        <v>14</v>
      </c>
      <c r="O45" s="323">
        <v>223</v>
      </c>
      <c r="P45" s="582">
        <v>63</v>
      </c>
      <c r="Q45" s="53"/>
      <c r="R45" s="53"/>
    </row>
    <row r="46" spans="1:18" ht="12" customHeight="1" x14ac:dyDescent="0.2">
      <c r="A46" s="86">
        <v>64</v>
      </c>
      <c r="B46" s="61" t="s">
        <v>67</v>
      </c>
      <c r="C46" s="319">
        <v>22</v>
      </c>
      <c r="D46" s="315">
        <v>34</v>
      </c>
      <c r="E46" s="315">
        <v>14</v>
      </c>
      <c r="F46" s="315">
        <v>32</v>
      </c>
      <c r="G46" s="315">
        <v>11</v>
      </c>
      <c r="H46" s="315">
        <v>3</v>
      </c>
      <c r="I46" s="315">
        <v>0</v>
      </c>
      <c r="J46" s="315" t="s">
        <v>506</v>
      </c>
      <c r="K46" s="315">
        <v>0</v>
      </c>
      <c r="L46" s="315" t="s">
        <v>506</v>
      </c>
      <c r="M46" s="315">
        <v>3</v>
      </c>
      <c r="N46" s="315">
        <v>4</v>
      </c>
      <c r="O46" s="323">
        <v>127</v>
      </c>
      <c r="P46" s="582">
        <v>64</v>
      </c>
      <c r="Q46" s="53"/>
      <c r="R46" s="53"/>
    </row>
    <row r="47" spans="1:18" ht="12" customHeight="1" x14ac:dyDescent="0.2">
      <c r="A47" s="86">
        <v>65</v>
      </c>
      <c r="B47" s="61" t="s">
        <v>68</v>
      </c>
      <c r="C47" s="319">
        <v>52</v>
      </c>
      <c r="D47" s="315">
        <v>48</v>
      </c>
      <c r="E47" s="315">
        <v>48</v>
      </c>
      <c r="F47" s="315">
        <v>46</v>
      </c>
      <c r="G47" s="315">
        <v>8</v>
      </c>
      <c r="H47" s="315">
        <v>6</v>
      </c>
      <c r="I47" s="315">
        <v>0</v>
      </c>
      <c r="J47" s="315">
        <v>4</v>
      </c>
      <c r="K47" s="315">
        <v>0</v>
      </c>
      <c r="L47" s="315">
        <v>4</v>
      </c>
      <c r="M47" s="315">
        <v>0</v>
      </c>
      <c r="N47" s="315">
        <v>12</v>
      </c>
      <c r="O47" s="323">
        <v>228</v>
      </c>
      <c r="P47" s="582">
        <v>65</v>
      </c>
      <c r="Q47" s="53"/>
      <c r="R47" s="53"/>
    </row>
    <row r="48" spans="1:18" ht="12" customHeight="1" x14ac:dyDescent="0.2">
      <c r="A48" s="86">
        <v>66</v>
      </c>
      <c r="B48" s="61" t="s">
        <v>69</v>
      </c>
      <c r="C48" s="319">
        <v>314</v>
      </c>
      <c r="D48" s="315">
        <v>216</v>
      </c>
      <c r="E48" s="315">
        <v>111</v>
      </c>
      <c r="F48" s="315">
        <v>194</v>
      </c>
      <c r="G48" s="315">
        <v>49</v>
      </c>
      <c r="H48" s="315">
        <v>42</v>
      </c>
      <c r="I48" s="315" t="s">
        <v>506</v>
      </c>
      <c r="J48" s="315">
        <v>24</v>
      </c>
      <c r="K48" s="315" t="s">
        <v>506</v>
      </c>
      <c r="L48" s="315">
        <v>27</v>
      </c>
      <c r="M48" s="315" t="s">
        <v>506</v>
      </c>
      <c r="N48" s="315">
        <v>44</v>
      </c>
      <c r="O48" s="323">
        <v>1026</v>
      </c>
      <c r="P48" s="582">
        <v>66</v>
      </c>
      <c r="Q48" s="53"/>
      <c r="R48" s="53"/>
    </row>
    <row r="49" spans="1:18" ht="12" customHeight="1" x14ac:dyDescent="0.2">
      <c r="A49" s="86">
        <v>71</v>
      </c>
      <c r="B49" s="61" t="s">
        <v>70</v>
      </c>
      <c r="C49" s="319">
        <v>265</v>
      </c>
      <c r="D49" s="315">
        <v>163</v>
      </c>
      <c r="E49" s="315">
        <v>91</v>
      </c>
      <c r="F49" s="315">
        <v>122</v>
      </c>
      <c r="G49" s="315">
        <v>25</v>
      </c>
      <c r="H49" s="315">
        <v>22</v>
      </c>
      <c r="I49" s="315" t="s">
        <v>506</v>
      </c>
      <c r="J49" s="315">
        <v>14</v>
      </c>
      <c r="K49" s="315" t="s">
        <v>506</v>
      </c>
      <c r="L49" s="315">
        <v>24</v>
      </c>
      <c r="M49" s="315">
        <v>5</v>
      </c>
      <c r="N49" s="315">
        <v>41</v>
      </c>
      <c r="O49" s="323">
        <v>775</v>
      </c>
      <c r="P49" s="582">
        <v>71</v>
      </c>
      <c r="Q49" s="53"/>
      <c r="R49" s="53"/>
    </row>
    <row r="50" spans="1:18" ht="12" customHeight="1" x14ac:dyDescent="0.2">
      <c r="A50" s="86">
        <v>72</v>
      </c>
      <c r="B50" s="61" t="s">
        <v>71</v>
      </c>
      <c r="C50" s="319">
        <v>406</v>
      </c>
      <c r="D50" s="315">
        <v>259</v>
      </c>
      <c r="E50" s="315">
        <v>129</v>
      </c>
      <c r="F50" s="315">
        <v>265</v>
      </c>
      <c r="G50" s="315">
        <v>56</v>
      </c>
      <c r="H50" s="315">
        <v>36</v>
      </c>
      <c r="I50" s="315">
        <v>3</v>
      </c>
      <c r="J50" s="315">
        <v>19</v>
      </c>
      <c r="K50" s="315" t="s">
        <v>506</v>
      </c>
      <c r="L50" s="315">
        <v>40</v>
      </c>
      <c r="M50" s="315">
        <v>7</v>
      </c>
      <c r="N50" s="315">
        <v>55</v>
      </c>
      <c r="O50" s="323">
        <v>1277</v>
      </c>
      <c r="P50" s="582">
        <v>72</v>
      </c>
      <c r="Q50" s="53"/>
      <c r="R50" s="53"/>
    </row>
    <row r="51" spans="1:18" ht="12" customHeight="1" x14ac:dyDescent="0.2">
      <c r="A51" s="86">
        <v>81</v>
      </c>
      <c r="B51" s="61" t="s">
        <v>5</v>
      </c>
      <c r="C51" s="319">
        <v>251</v>
      </c>
      <c r="D51" s="315">
        <v>133</v>
      </c>
      <c r="E51" s="315">
        <v>76</v>
      </c>
      <c r="F51" s="315">
        <v>96</v>
      </c>
      <c r="G51" s="315">
        <v>31</v>
      </c>
      <c r="H51" s="315">
        <v>35</v>
      </c>
      <c r="I51" s="315" t="s">
        <v>506</v>
      </c>
      <c r="J51" s="315">
        <v>18</v>
      </c>
      <c r="K51" s="315">
        <v>3</v>
      </c>
      <c r="L51" s="315">
        <v>20</v>
      </c>
      <c r="M51" s="315">
        <v>7</v>
      </c>
      <c r="N51" s="315">
        <v>37</v>
      </c>
      <c r="O51" s="323">
        <v>709</v>
      </c>
      <c r="P51" s="582">
        <v>81</v>
      </c>
      <c r="Q51" s="53"/>
      <c r="R51" s="53"/>
    </row>
    <row r="52" spans="1:18" ht="12" customHeight="1" x14ac:dyDescent="0.2">
      <c r="A52" s="86">
        <v>82</v>
      </c>
      <c r="B52" s="61" t="s">
        <v>72</v>
      </c>
      <c r="C52" s="319">
        <v>458</v>
      </c>
      <c r="D52" s="315">
        <v>214</v>
      </c>
      <c r="E52" s="315">
        <v>117</v>
      </c>
      <c r="F52" s="315">
        <v>153</v>
      </c>
      <c r="G52" s="315">
        <v>53</v>
      </c>
      <c r="H52" s="315">
        <v>42</v>
      </c>
      <c r="I52" s="315" t="s">
        <v>506</v>
      </c>
      <c r="J52" s="315">
        <v>16</v>
      </c>
      <c r="K52" s="315">
        <v>3</v>
      </c>
      <c r="L52" s="315">
        <v>32</v>
      </c>
      <c r="M52" s="315">
        <v>4</v>
      </c>
      <c r="N52" s="315">
        <v>51</v>
      </c>
      <c r="O52" s="323">
        <v>1145</v>
      </c>
      <c r="P52" s="582">
        <v>82</v>
      </c>
      <c r="Q52" s="53"/>
      <c r="R52" s="53"/>
    </row>
    <row r="53" spans="1:18" ht="12" customHeight="1" x14ac:dyDescent="0.2">
      <c r="A53" s="86">
        <v>83</v>
      </c>
      <c r="B53" s="61" t="s">
        <v>73</v>
      </c>
      <c r="C53" s="319">
        <v>295</v>
      </c>
      <c r="D53" s="315">
        <v>163</v>
      </c>
      <c r="E53" s="315">
        <v>75</v>
      </c>
      <c r="F53" s="315">
        <v>112</v>
      </c>
      <c r="G53" s="315">
        <v>10</v>
      </c>
      <c r="H53" s="315">
        <v>15</v>
      </c>
      <c r="I53" s="315">
        <v>0</v>
      </c>
      <c r="J53" s="315">
        <v>11</v>
      </c>
      <c r="K53" s="315">
        <v>0</v>
      </c>
      <c r="L53" s="315">
        <v>23</v>
      </c>
      <c r="M53" s="315">
        <v>7</v>
      </c>
      <c r="N53" s="315">
        <v>49</v>
      </c>
      <c r="O53" s="323">
        <v>760</v>
      </c>
      <c r="P53" s="582">
        <v>83</v>
      </c>
      <c r="Q53" s="53"/>
      <c r="R53" s="53"/>
    </row>
    <row r="54" spans="1:18" ht="12" customHeight="1" x14ac:dyDescent="0.2">
      <c r="A54" s="86">
        <v>91</v>
      </c>
      <c r="B54" s="61" t="s">
        <v>74</v>
      </c>
      <c r="C54" s="319">
        <v>305</v>
      </c>
      <c r="D54" s="315">
        <v>107</v>
      </c>
      <c r="E54" s="315">
        <v>66</v>
      </c>
      <c r="F54" s="315">
        <v>104</v>
      </c>
      <c r="G54" s="315">
        <v>20</v>
      </c>
      <c r="H54" s="315">
        <v>19</v>
      </c>
      <c r="I54" s="315">
        <v>0</v>
      </c>
      <c r="J54" s="315">
        <v>9</v>
      </c>
      <c r="K54" s="315">
        <v>3</v>
      </c>
      <c r="L54" s="315">
        <v>21</v>
      </c>
      <c r="M54" s="315">
        <v>5</v>
      </c>
      <c r="N54" s="315">
        <v>54</v>
      </c>
      <c r="O54" s="323">
        <v>713</v>
      </c>
      <c r="P54" s="582">
        <v>91</v>
      </c>
      <c r="Q54" s="53"/>
      <c r="R54" s="53"/>
    </row>
    <row r="55" spans="1:18" ht="12" customHeight="1" x14ac:dyDescent="0.2">
      <c r="A55" s="86">
        <v>92</v>
      </c>
      <c r="B55" s="61" t="s">
        <v>75</v>
      </c>
      <c r="C55" s="319">
        <v>9</v>
      </c>
      <c r="D55" s="315" t="s">
        <v>506</v>
      </c>
      <c r="E55" s="315">
        <v>0</v>
      </c>
      <c r="F55" s="315" t="s">
        <v>506</v>
      </c>
      <c r="G55" s="315">
        <v>0</v>
      </c>
      <c r="H55" s="315">
        <v>0</v>
      </c>
      <c r="I55" s="315">
        <v>0</v>
      </c>
      <c r="J55" s="315" t="s">
        <v>506</v>
      </c>
      <c r="K55" s="315">
        <v>0</v>
      </c>
      <c r="L55" s="315">
        <v>0</v>
      </c>
      <c r="M55" s="315">
        <v>0</v>
      </c>
      <c r="N55" s="315">
        <v>0</v>
      </c>
      <c r="O55" s="323">
        <v>14</v>
      </c>
      <c r="P55" s="582">
        <v>92</v>
      </c>
      <c r="Q55" s="53"/>
      <c r="R55" s="53"/>
    </row>
    <row r="56" spans="1:18" ht="12" customHeight="1" x14ac:dyDescent="0.2">
      <c r="A56" s="86">
        <v>93</v>
      </c>
      <c r="B56" s="61" t="s">
        <v>76</v>
      </c>
      <c r="C56" s="319">
        <v>249</v>
      </c>
      <c r="D56" s="315">
        <v>155</v>
      </c>
      <c r="E56" s="315">
        <v>75</v>
      </c>
      <c r="F56" s="315">
        <v>101</v>
      </c>
      <c r="G56" s="315">
        <v>30</v>
      </c>
      <c r="H56" s="315">
        <v>34</v>
      </c>
      <c r="I56" s="315" t="s">
        <v>506</v>
      </c>
      <c r="J56" s="315">
        <v>15</v>
      </c>
      <c r="K56" s="315">
        <v>0</v>
      </c>
      <c r="L56" s="315">
        <v>28</v>
      </c>
      <c r="M56" s="315">
        <v>4</v>
      </c>
      <c r="N56" s="315">
        <v>49</v>
      </c>
      <c r="O56" s="323">
        <v>741</v>
      </c>
      <c r="P56" s="582">
        <v>93</v>
      </c>
      <c r="Q56" s="53"/>
      <c r="R56" s="53"/>
    </row>
    <row r="57" spans="1:18" ht="12" customHeight="1" x14ac:dyDescent="0.2">
      <c r="A57" s="86">
        <v>94</v>
      </c>
      <c r="B57" s="61" t="s">
        <v>77</v>
      </c>
      <c r="C57" s="319">
        <v>311</v>
      </c>
      <c r="D57" s="315">
        <v>248</v>
      </c>
      <c r="E57" s="315">
        <v>117</v>
      </c>
      <c r="F57" s="315">
        <v>133</v>
      </c>
      <c r="G57" s="315">
        <v>34</v>
      </c>
      <c r="H57" s="315">
        <v>23</v>
      </c>
      <c r="I57" s="315" t="s">
        <v>506</v>
      </c>
      <c r="J57" s="315">
        <v>12</v>
      </c>
      <c r="K57" s="315">
        <v>0</v>
      </c>
      <c r="L57" s="315">
        <v>28</v>
      </c>
      <c r="M57" s="315">
        <v>6</v>
      </c>
      <c r="N57" s="315">
        <v>67</v>
      </c>
      <c r="O57" s="323">
        <v>980</v>
      </c>
      <c r="P57" s="582">
        <v>94</v>
      </c>
      <c r="Q57" s="53"/>
      <c r="R57" s="53"/>
    </row>
    <row r="58" spans="1:18" ht="12" customHeight="1" x14ac:dyDescent="0.2">
      <c r="A58" s="86">
        <v>101</v>
      </c>
      <c r="B58" s="61" t="s">
        <v>78</v>
      </c>
      <c r="C58" s="319">
        <v>424</v>
      </c>
      <c r="D58" s="315">
        <v>290</v>
      </c>
      <c r="E58" s="315">
        <v>167</v>
      </c>
      <c r="F58" s="315">
        <v>246</v>
      </c>
      <c r="G58" s="315">
        <v>55</v>
      </c>
      <c r="H58" s="315">
        <v>48</v>
      </c>
      <c r="I58" s="315" t="s">
        <v>506</v>
      </c>
      <c r="J58" s="315">
        <v>28</v>
      </c>
      <c r="K58" s="315">
        <v>0</v>
      </c>
      <c r="L58" s="315">
        <v>41</v>
      </c>
      <c r="M58" s="315">
        <v>7</v>
      </c>
      <c r="N58" s="315">
        <v>65</v>
      </c>
      <c r="O58" s="323">
        <v>1372</v>
      </c>
      <c r="P58" s="582">
        <v>101</v>
      </c>
      <c r="Q58" s="53"/>
      <c r="R58" s="53"/>
    </row>
    <row r="59" spans="1:18" ht="12" customHeight="1" x14ac:dyDescent="0.2">
      <c r="A59" s="86">
        <v>102</v>
      </c>
      <c r="B59" s="61" t="s">
        <v>79</v>
      </c>
      <c r="C59" s="319">
        <v>9</v>
      </c>
      <c r="D59" s="315">
        <v>7</v>
      </c>
      <c r="E59" s="315">
        <v>12</v>
      </c>
      <c r="F59" s="315">
        <v>9</v>
      </c>
      <c r="G59" s="315" t="s">
        <v>506</v>
      </c>
      <c r="H59" s="315">
        <v>0</v>
      </c>
      <c r="I59" s="315">
        <v>0</v>
      </c>
      <c r="J59" s="315">
        <v>0</v>
      </c>
      <c r="K59" s="315">
        <v>0</v>
      </c>
      <c r="L59" s="315" t="s">
        <v>506</v>
      </c>
      <c r="M59" s="315">
        <v>0</v>
      </c>
      <c r="N59" s="315">
        <v>6</v>
      </c>
      <c r="O59" s="323">
        <v>45</v>
      </c>
      <c r="P59" s="582">
        <v>102</v>
      </c>
      <c r="Q59" s="53"/>
      <c r="R59" s="53"/>
    </row>
    <row r="60" spans="1:18" ht="12" customHeight="1" x14ac:dyDescent="0.2">
      <c r="A60" s="86">
        <v>103</v>
      </c>
      <c r="B60" s="61" t="s">
        <v>80</v>
      </c>
      <c r="C60" s="319">
        <v>97</v>
      </c>
      <c r="D60" s="315">
        <v>53</v>
      </c>
      <c r="E60" s="315">
        <v>27</v>
      </c>
      <c r="F60" s="315">
        <v>100</v>
      </c>
      <c r="G60" s="315">
        <v>20</v>
      </c>
      <c r="H60" s="315">
        <v>7</v>
      </c>
      <c r="I60" s="315" t="s">
        <v>506</v>
      </c>
      <c r="J60" s="315">
        <v>12</v>
      </c>
      <c r="K60" s="315">
        <v>0</v>
      </c>
      <c r="L60" s="315">
        <v>15</v>
      </c>
      <c r="M60" s="315">
        <v>3</v>
      </c>
      <c r="N60" s="315">
        <v>11</v>
      </c>
      <c r="O60" s="323">
        <v>346</v>
      </c>
      <c r="P60" s="582">
        <v>103</v>
      </c>
      <c r="Q60" s="53"/>
      <c r="R60" s="53"/>
    </row>
    <row r="61" spans="1:18" ht="12" customHeight="1" x14ac:dyDescent="0.2">
      <c r="A61" s="86">
        <v>105</v>
      </c>
      <c r="B61" s="61" t="s">
        <v>81</v>
      </c>
      <c r="C61" s="319">
        <v>70</v>
      </c>
      <c r="D61" s="315">
        <v>57</v>
      </c>
      <c r="E61" s="315">
        <v>18</v>
      </c>
      <c r="F61" s="315">
        <v>49</v>
      </c>
      <c r="G61" s="315">
        <v>8</v>
      </c>
      <c r="H61" s="315">
        <v>5</v>
      </c>
      <c r="I61" s="315" t="s">
        <v>506</v>
      </c>
      <c r="J61" s="315" t="s">
        <v>506</v>
      </c>
      <c r="K61" s="315">
        <v>0</v>
      </c>
      <c r="L61" s="315">
        <v>5</v>
      </c>
      <c r="M61" s="315">
        <v>3</v>
      </c>
      <c r="N61" s="315">
        <v>12</v>
      </c>
      <c r="O61" s="323">
        <v>230</v>
      </c>
      <c r="P61" s="582">
        <v>105</v>
      </c>
      <c r="Q61" s="53"/>
      <c r="R61" s="53"/>
    </row>
    <row r="62" spans="1:18" ht="12" customHeight="1" x14ac:dyDescent="0.2">
      <c r="A62" s="86">
        <v>106</v>
      </c>
      <c r="B62" s="61" t="s">
        <v>82</v>
      </c>
      <c r="C62" s="319">
        <v>171</v>
      </c>
      <c r="D62" s="315">
        <v>97</v>
      </c>
      <c r="E62" s="315">
        <v>45</v>
      </c>
      <c r="F62" s="315">
        <v>64</v>
      </c>
      <c r="G62" s="315">
        <v>7</v>
      </c>
      <c r="H62" s="315">
        <v>8</v>
      </c>
      <c r="I62" s="315">
        <v>0</v>
      </c>
      <c r="J62" s="315">
        <v>11</v>
      </c>
      <c r="K62" s="315" t="s">
        <v>506</v>
      </c>
      <c r="L62" s="315">
        <v>18</v>
      </c>
      <c r="M62" s="315">
        <v>8</v>
      </c>
      <c r="N62" s="315">
        <v>23</v>
      </c>
      <c r="O62" s="323">
        <v>453</v>
      </c>
      <c r="P62" s="582">
        <v>106</v>
      </c>
      <c r="Q62" s="53"/>
      <c r="R62" s="53"/>
    </row>
    <row r="63" spans="1:18" ht="12" customHeight="1" x14ac:dyDescent="0.2">
      <c r="A63" s="86">
        <v>107</v>
      </c>
      <c r="B63" s="61" t="s">
        <v>83</v>
      </c>
      <c r="C63" s="319">
        <v>292</v>
      </c>
      <c r="D63" s="315">
        <v>223</v>
      </c>
      <c r="E63" s="315">
        <v>108</v>
      </c>
      <c r="F63" s="315">
        <v>154</v>
      </c>
      <c r="G63" s="315">
        <v>35</v>
      </c>
      <c r="H63" s="315">
        <v>37</v>
      </c>
      <c r="I63" s="315" t="s">
        <v>506</v>
      </c>
      <c r="J63" s="315">
        <v>10</v>
      </c>
      <c r="K63" s="315" t="s">
        <v>506</v>
      </c>
      <c r="L63" s="315">
        <v>28</v>
      </c>
      <c r="M63" s="315">
        <v>9</v>
      </c>
      <c r="N63" s="315">
        <v>45</v>
      </c>
      <c r="O63" s="323">
        <v>944</v>
      </c>
      <c r="P63" s="582">
        <v>107</v>
      </c>
      <c r="Q63" s="53"/>
      <c r="R63" s="53"/>
    </row>
    <row r="64" spans="1:18" ht="12" customHeight="1" x14ac:dyDescent="0.2">
      <c r="A64" s="86">
        <v>108</v>
      </c>
      <c r="B64" s="61" t="s">
        <v>84</v>
      </c>
      <c r="C64" s="319">
        <v>174</v>
      </c>
      <c r="D64" s="315">
        <v>109</v>
      </c>
      <c r="E64" s="315">
        <v>68</v>
      </c>
      <c r="F64" s="315">
        <v>74</v>
      </c>
      <c r="G64" s="315">
        <v>11</v>
      </c>
      <c r="H64" s="315">
        <v>7</v>
      </c>
      <c r="I64" s="315">
        <v>0</v>
      </c>
      <c r="J64" s="315">
        <v>4</v>
      </c>
      <c r="K64" s="315">
        <v>0</v>
      </c>
      <c r="L64" s="315">
        <v>18</v>
      </c>
      <c r="M64" s="315">
        <v>3</v>
      </c>
      <c r="N64" s="315">
        <v>33</v>
      </c>
      <c r="O64" s="323">
        <v>501</v>
      </c>
      <c r="P64" s="582">
        <v>108</v>
      </c>
      <c r="Q64" s="53"/>
      <c r="R64" s="53"/>
    </row>
    <row r="65" spans="1:18" ht="12" customHeight="1" x14ac:dyDescent="0.2">
      <c r="A65" s="86">
        <v>109</v>
      </c>
      <c r="B65" s="61" t="s">
        <v>145</v>
      </c>
      <c r="C65" s="319">
        <v>38</v>
      </c>
      <c r="D65" s="315">
        <v>38</v>
      </c>
      <c r="E65" s="315">
        <v>31</v>
      </c>
      <c r="F65" s="315">
        <v>42</v>
      </c>
      <c r="G65" s="315">
        <v>15</v>
      </c>
      <c r="H65" s="315">
        <v>8</v>
      </c>
      <c r="I65" s="315" t="s">
        <v>506</v>
      </c>
      <c r="J65" s="315" t="s">
        <v>506</v>
      </c>
      <c r="K65" s="315" t="s">
        <v>506</v>
      </c>
      <c r="L65" s="315">
        <v>9</v>
      </c>
      <c r="M65" s="315" t="s">
        <v>506</v>
      </c>
      <c r="N65" s="315">
        <v>12</v>
      </c>
      <c r="O65" s="323">
        <v>198</v>
      </c>
      <c r="P65" s="582">
        <v>109</v>
      </c>
      <c r="Q65" s="53"/>
      <c r="R65" s="53"/>
    </row>
    <row r="66" spans="1:18" ht="12" customHeight="1" x14ac:dyDescent="0.2">
      <c r="A66" s="86">
        <v>111</v>
      </c>
      <c r="B66" s="61" t="s">
        <v>85</v>
      </c>
      <c r="C66" s="320">
        <v>1268</v>
      </c>
      <c r="D66" s="316">
        <v>422</v>
      </c>
      <c r="E66" s="316">
        <v>147</v>
      </c>
      <c r="F66" s="316">
        <v>266</v>
      </c>
      <c r="G66" s="316">
        <v>51</v>
      </c>
      <c r="H66" s="316">
        <v>117</v>
      </c>
      <c r="I66" s="316">
        <v>0</v>
      </c>
      <c r="J66" s="316">
        <v>28</v>
      </c>
      <c r="K66" s="316">
        <v>5</v>
      </c>
      <c r="L66" s="316">
        <v>63</v>
      </c>
      <c r="M66" s="316">
        <v>15</v>
      </c>
      <c r="N66" s="316">
        <v>113</v>
      </c>
      <c r="O66" s="323">
        <v>2495</v>
      </c>
      <c r="P66" s="582">
        <v>111</v>
      </c>
      <c r="Q66" s="53"/>
      <c r="R66" s="53"/>
    </row>
    <row r="67" spans="1:18" ht="12" customHeight="1" x14ac:dyDescent="0.2">
      <c r="A67" s="86">
        <v>112</v>
      </c>
      <c r="B67" s="61" t="s">
        <v>86</v>
      </c>
      <c r="C67" s="320">
        <v>1341</v>
      </c>
      <c r="D67" s="316">
        <v>477</v>
      </c>
      <c r="E67" s="316">
        <v>164</v>
      </c>
      <c r="F67" s="316">
        <v>382</v>
      </c>
      <c r="G67" s="316">
        <v>67</v>
      </c>
      <c r="H67" s="316">
        <v>175</v>
      </c>
      <c r="I67" s="316">
        <v>3</v>
      </c>
      <c r="J67" s="316">
        <v>32</v>
      </c>
      <c r="K67" s="316">
        <v>4</v>
      </c>
      <c r="L67" s="316">
        <v>83</v>
      </c>
      <c r="M67" s="316">
        <v>22</v>
      </c>
      <c r="N67" s="316">
        <v>163</v>
      </c>
      <c r="O67" s="323">
        <v>2913</v>
      </c>
      <c r="P67" s="582">
        <v>112</v>
      </c>
      <c r="Q67" s="53"/>
      <c r="R67" s="53"/>
    </row>
    <row r="68" spans="1:18" ht="12" customHeight="1" x14ac:dyDescent="0.2">
      <c r="A68" s="86">
        <v>113</v>
      </c>
      <c r="B68" s="61" t="s">
        <v>87</v>
      </c>
      <c r="C68" s="320">
        <v>65</v>
      </c>
      <c r="D68" s="316">
        <v>26</v>
      </c>
      <c r="E68" s="316">
        <v>23</v>
      </c>
      <c r="F68" s="316">
        <v>43</v>
      </c>
      <c r="G68" s="316">
        <v>15</v>
      </c>
      <c r="H68" s="316">
        <v>4</v>
      </c>
      <c r="I68" s="316">
        <v>0</v>
      </c>
      <c r="J68" s="316">
        <v>3</v>
      </c>
      <c r="K68" s="316">
        <v>0</v>
      </c>
      <c r="L68" s="316">
        <v>5</v>
      </c>
      <c r="M68" s="316" t="s">
        <v>506</v>
      </c>
      <c r="N68" s="316">
        <v>5</v>
      </c>
      <c r="O68" s="323">
        <v>190</v>
      </c>
      <c r="P68" s="582">
        <v>113</v>
      </c>
      <c r="Q68" s="53"/>
      <c r="R68" s="53"/>
    </row>
    <row r="69" spans="1:18" ht="12" customHeight="1" x14ac:dyDescent="0.2">
      <c r="A69" s="86">
        <v>121</v>
      </c>
      <c r="B69" s="61" t="s">
        <v>61</v>
      </c>
      <c r="C69" s="319">
        <v>1750</v>
      </c>
      <c r="D69" s="315">
        <v>501</v>
      </c>
      <c r="E69" s="315">
        <v>179</v>
      </c>
      <c r="F69" s="315">
        <v>338</v>
      </c>
      <c r="G69" s="315">
        <v>62</v>
      </c>
      <c r="H69" s="315">
        <v>133</v>
      </c>
      <c r="I69" s="315" t="s">
        <v>506</v>
      </c>
      <c r="J69" s="315">
        <v>46</v>
      </c>
      <c r="K69" s="315">
        <v>4</v>
      </c>
      <c r="L69" s="315">
        <v>102</v>
      </c>
      <c r="M69" s="315">
        <v>18</v>
      </c>
      <c r="N69" s="315">
        <v>183</v>
      </c>
      <c r="O69" s="323">
        <v>3317</v>
      </c>
      <c r="P69" s="582">
        <v>121</v>
      </c>
      <c r="Q69" s="53"/>
      <c r="R69" s="53"/>
    </row>
    <row r="70" spans="1:18" ht="12" customHeight="1" x14ac:dyDescent="0.2">
      <c r="A70" s="86">
        <v>122</v>
      </c>
      <c r="B70" s="61" t="s">
        <v>62</v>
      </c>
      <c r="C70" s="319">
        <v>1207</v>
      </c>
      <c r="D70" s="315">
        <v>531</v>
      </c>
      <c r="E70" s="315">
        <v>177</v>
      </c>
      <c r="F70" s="315">
        <v>302</v>
      </c>
      <c r="G70" s="315">
        <v>60</v>
      </c>
      <c r="H70" s="315">
        <v>99</v>
      </c>
      <c r="I70" s="315">
        <v>3</v>
      </c>
      <c r="J70" s="315">
        <v>49</v>
      </c>
      <c r="K70" s="315" t="s">
        <v>506</v>
      </c>
      <c r="L70" s="315">
        <v>105</v>
      </c>
      <c r="M70" s="315">
        <v>23</v>
      </c>
      <c r="N70" s="315">
        <v>142</v>
      </c>
      <c r="O70" s="323">
        <v>2699</v>
      </c>
      <c r="P70" s="582">
        <v>122</v>
      </c>
      <c r="Q70" s="53"/>
      <c r="R70" s="53"/>
    </row>
    <row r="71" spans="1:18" ht="12" customHeight="1" x14ac:dyDescent="0.2">
      <c r="A71" s="86">
        <v>123</v>
      </c>
      <c r="B71" s="61" t="s">
        <v>63</v>
      </c>
      <c r="C71" s="319">
        <v>420</v>
      </c>
      <c r="D71" s="315">
        <v>247</v>
      </c>
      <c r="E71" s="315">
        <v>116</v>
      </c>
      <c r="F71" s="315">
        <v>173</v>
      </c>
      <c r="G71" s="315">
        <v>46</v>
      </c>
      <c r="H71" s="315">
        <v>45</v>
      </c>
      <c r="I71" s="315" t="s">
        <v>506</v>
      </c>
      <c r="J71" s="315">
        <v>23</v>
      </c>
      <c r="K71" s="315">
        <v>5</v>
      </c>
      <c r="L71" s="315">
        <v>30</v>
      </c>
      <c r="M71" s="315">
        <v>13</v>
      </c>
      <c r="N71" s="315">
        <v>66</v>
      </c>
      <c r="O71" s="323">
        <v>1186</v>
      </c>
      <c r="P71" s="582">
        <v>123</v>
      </c>
      <c r="Q71" s="53"/>
      <c r="R71" s="53"/>
    </row>
    <row r="72" spans="1:18" ht="11.45" customHeight="1" x14ac:dyDescent="0.2">
      <c r="A72" s="86"/>
      <c r="B72" s="61"/>
      <c r="C72" s="319"/>
      <c r="D72" s="315"/>
      <c r="E72" s="315"/>
      <c r="F72" s="315"/>
      <c r="G72" s="315"/>
      <c r="H72" s="315"/>
      <c r="I72" s="315"/>
      <c r="J72" s="315"/>
      <c r="K72" s="315"/>
      <c r="L72" s="315"/>
      <c r="M72" s="315"/>
      <c r="N72" s="315"/>
      <c r="O72" s="323"/>
      <c r="P72" s="582"/>
      <c r="Q72" s="53"/>
      <c r="R72" s="53"/>
    </row>
    <row r="73" spans="1:18" ht="12" customHeight="1" x14ac:dyDescent="0.2">
      <c r="A73" s="85">
        <v>1</v>
      </c>
      <c r="B73" s="86" t="s">
        <v>2</v>
      </c>
      <c r="C73" s="321">
        <v>4772</v>
      </c>
      <c r="D73" s="312">
        <v>1070</v>
      </c>
      <c r="E73" s="312">
        <v>412</v>
      </c>
      <c r="F73" s="312">
        <v>656</v>
      </c>
      <c r="G73" s="312">
        <v>184</v>
      </c>
      <c r="H73" s="312">
        <v>544</v>
      </c>
      <c r="I73" s="312">
        <v>12</v>
      </c>
      <c r="J73" s="312">
        <v>125</v>
      </c>
      <c r="K73" s="312">
        <v>10</v>
      </c>
      <c r="L73" s="312">
        <v>252</v>
      </c>
      <c r="M73" s="312">
        <v>56</v>
      </c>
      <c r="N73" s="312">
        <v>387</v>
      </c>
      <c r="O73" s="743">
        <v>8480</v>
      </c>
      <c r="P73" s="85">
        <v>1</v>
      </c>
      <c r="Q73" s="53"/>
      <c r="R73" s="53"/>
    </row>
    <row r="74" spans="1:18" ht="12" customHeight="1" x14ac:dyDescent="0.2">
      <c r="A74" s="85">
        <v>2</v>
      </c>
      <c r="B74" s="86" t="s">
        <v>6</v>
      </c>
      <c r="C74" s="321">
        <v>3990</v>
      </c>
      <c r="D74" s="312">
        <v>1414</v>
      </c>
      <c r="E74" s="312">
        <v>614</v>
      </c>
      <c r="F74" s="312">
        <v>1062</v>
      </c>
      <c r="G74" s="312">
        <v>349</v>
      </c>
      <c r="H74" s="312">
        <v>267</v>
      </c>
      <c r="I74" s="312">
        <v>3</v>
      </c>
      <c r="J74" s="312">
        <v>109</v>
      </c>
      <c r="K74" s="312">
        <v>14</v>
      </c>
      <c r="L74" s="312">
        <v>358</v>
      </c>
      <c r="M74" s="312">
        <v>101</v>
      </c>
      <c r="N74" s="312">
        <v>509</v>
      </c>
      <c r="O74" s="743">
        <v>8790</v>
      </c>
      <c r="P74" s="85">
        <v>2</v>
      </c>
      <c r="Q74" s="53"/>
      <c r="R74" s="53"/>
    </row>
    <row r="75" spans="1:18" ht="12" customHeight="1" x14ac:dyDescent="0.2">
      <c r="A75" s="85">
        <v>3</v>
      </c>
      <c r="B75" s="86" t="s">
        <v>10</v>
      </c>
      <c r="C75" s="321">
        <v>5000</v>
      </c>
      <c r="D75" s="312">
        <v>1742</v>
      </c>
      <c r="E75" s="312">
        <v>737</v>
      </c>
      <c r="F75" s="312">
        <v>1226</v>
      </c>
      <c r="G75" s="312">
        <v>336</v>
      </c>
      <c r="H75" s="312">
        <v>462</v>
      </c>
      <c r="I75" s="312">
        <v>4</v>
      </c>
      <c r="J75" s="312">
        <v>145</v>
      </c>
      <c r="K75" s="312">
        <v>17</v>
      </c>
      <c r="L75" s="312">
        <v>381</v>
      </c>
      <c r="M75" s="312">
        <v>94</v>
      </c>
      <c r="N75" s="312">
        <v>586</v>
      </c>
      <c r="O75" s="743">
        <v>10730</v>
      </c>
      <c r="P75" s="85">
        <v>3</v>
      </c>
      <c r="Q75" s="53"/>
      <c r="R75" s="53"/>
    </row>
    <row r="76" spans="1:18" ht="12" customHeight="1" x14ac:dyDescent="0.2">
      <c r="A76" s="85">
        <v>4</v>
      </c>
      <c r="B76" s="86" t="s">
        <v>3</v>
      </c>
      <c r="C76" s="321">
        <v>3765</v>
      </c>
      <c r="D76" s="312">
        <v>1686</v>
      </c>
      <c r="E76" s="312">
        <v>645</v>
      </c>
      <c r="F76" s="312">
        <v>1241</v>
      </c>
      <c r="G76" s="312">
        <v>267</v>
      </c>
      <c r="H76" s="312">
        <v>394</v>
      </c>
      <c r="I76" s="312">
        <v>15</v>
      </c>
      <c r="J76" s="312">
        <v>172</v>
      </c>
      <c r="K76" s="312">
        <v>20</v>
      </c>
      <c r="L76" s="312">
        <v>289</v>
      </c>
      <c r="M76" s="312">
        <v>69</v>
      </c>
      <c r="N76" s="312">
        <v>482</v>
      </c>
      <c r="O76" s="743">
        <v>9045</v>
      </c>
      <c r="P76" s="85">
        <v>4</v>
      </c>
      <c r="Q76" s="53"/>
      <c r="R76" s="53"/>
    </row>
    <row r="77" spans="1:18" ht="12" customHeight="1" x14ac:dyDescent="0.2">
      <c r="A77" s="85">
        <v>5</v>
      </c>
      <c r="B77" s="86" t="s">
        <v>7</v>
      </c>
      <c r="C77" s="321">
        <v>1966</v>
      </c>
      <c r="D77" s="312">
        <v>1096</v>
      </c>
      <c r="E77" s="312">
        <v>526</v>
      </c>
      <c r="F77" s="312">
        <v>756</v>
      </c>
      <c r="G77" s="312">
        <v>144</v>
      </c>
      <c r="H77" s="312">
        <v>194</v>
      </c>
      <c r="I77" s="312" t="s">
        <v>506</v>
      </c>
      <c r="J77" s="312">
        <v>81</v>
      </c>
      <c r="K77" s="312">
        <v>7</v>
      </c>
      <c r="L77" s="312">
        <v>142</v>
      </c>
      <c r="M77" s="312">
        <v>32</v>
      </c>
      <c r="N77" s="312">
        <v>290</v>
      </c>
      <c r="O77" s="743">
        <v>5236</v>
      </c>
      <c r="P77" s="85">
        <v>5</v>
      </c>
      <c r="Q77" s="53"/>
      <c r="R77" s="53"/>
    </row>
    <row r="78" spans="1:18" ht="12" customHeight="1" x14ac:dyDescent="0.2">
      <c r="A78" s="85">
        <v>6</v>
      </c>
      <c r="B78" s="86" t="s">
        <v>11</v>
      </c>
      <c r="C78" s="321">
        <v>824</v>
      </c>
      <c r="D78" s="312">
        <v>662</v>
      </c>
      <c r="E78" s="312">
        <v>383</v>
      </c>
      <c r="F78" s="312">
        <v>565</v>
      </c>
      <c r="G78" s="312">
        <v>142</v>
      </c>
      <c r="H78" s="312">
        <v>96</v>
      </c>
      <c r="I78" s="312">
        <v>3</v>
      </c>
      <c r="J78" s="312">
        <v>61</v>
      </c>
      <c r="K78" s="312">
        <v>5</v>
      </c>
      <c r="L78" s="312">
        <v>63</v>
      </c>
      <c r="M78" s="312">
        <v>24</v>
      </c>
      <c r="N78" s="312">
        <v>151</v>
      </c>
      <c r="O78" s="743">
        <v>2979</v>
      </c>
      <c r="P78" s="85">
        <v>6</v>
      </c>
      <c r="Q78" s="53"/>
      <c r="R78" s="53"/>
    </row>
    <row r="79" spans="1:18" ht="12" customHeight="1" x14ac:dyDescent="0.2">
      <c r="A79" s="85">
        <v>7</v>
      </c>
      <c r="B79" s="86" t="s">
        <v>4</v>
      </c>
      <c r="C79" s="321">
        <v>671</v>
      </c>
      <c r="D79" s="312">
        <v>422</v>
      </c>
      <c r="E79" s="312">
        <v>220</v>
      </c>
      <c r="F79" s="312">
        <v>387</v>
      </c>
      <c r="G79" s="312">
        <v>81</v>
      </c>
      <c r="H79" s="312">
        <v>58</v>
      </c>
      <c r="I79" s="312">
        <v>5</v>
      </c>
      <c r="J79" s="312">
        <v>33</v>
      </c>
      <c r="K79" s="312">
        <v>3</v>
      </c>
      <c r="L79" s="312">
        <v>64</v>
      </c>
      <c r="M79" s="312">
        <v>12</v>
      </c>
      <c r="N79" s="312">
        <v>96</v>
      </c>
      <c r="O79" s="743">
        <v>2052</v>
      </c>
      <c r="P79" s="85">
        <v>7</v>
      </c>
      <c r="Q79" s="53"/>
      <c r="R79" s="53"/>
    </row>
    <row r="80" spans="1:18" ht="12" customHeight="1" x14ac:dyDescent="0.2">
      <c r="A80" s="85">
        <v>8</v>
      </c>
      <c r="B80" s="86" t="s">
        <v>5</v>
      </c>
      <c r="C80" s="321">
        <v>1004</v>
      </c>
      <c r="D80" s="312">
        <v>510</v>
      </c>
      <c r="E80" s="312">
        <v>268</v>
      </c>
      <c r="F80" s="312">
        <v>361</v>
      </c>
      <c r="G80" s="312">
        <v>94</v>
      </c>
      <c r="H80" s="312">
        <v>92</v>
      </c>
      <c r="I80" s="312">
        <v>4</v>
      </c>
      <c r="J80" s="312">
        <v>45</v>
      </c>
      <c r="K80" s="312">
        <v>6</v>
      </c>
      <c r="L80" s="312">
        <v>75</v>
      </c>
      <c r="M80" s="312">
        <v>18</v>
      </c>
      <c r="N80" s="312">
        <v>137</v>
      </c>
      <c r="O80" s="743">
        <v>2614</v>
      </c>
      <c r="P80" s="85">
        <v>8</v>
      </c>
      <c r="Q80" s="53"/>
      <c r="R80" s="53"/>
    </row>
    <row r="81" spans="1:18" ht="12" customHeight="1" x14ac:dyDescent="0.2">
      <c r="A81" s="85">
        <v>9</v>
      </c>
      <c r="B81" s="86" t="s">
        <v>8</v>
      </c>
      <c r="C81" s="321">
        <v>874</v>
      </c>
      <c r="D81" s="312">
        <v>512</v>
      </c>
      <c r="E81" s="312">
        <v>258</v>
      </c>
      <c r="F81" s="312">
        <v>340</v>
      </c>
      <c r="G81" s="312">
        <v>84</v>
      </c>
      <c r="H81" s="312">
        <v>76</v>
      </c>
      <c r="I81" s="312" t="s">
        <v>506</v>
      </c>
      <c r="J81" s="312">
        <v>37</v>
      </c>
      <c r="K81" s="312">
        <v>3</v>
      </c>
      <c r="L81" s="312">
        <v>77</v>
      </c>
      <c r="M81" s="312">
        <v>15</v>
      </c>
      <c r="N81" s="312">
        <v>170</v>
      </c>
      <c r="O81" s="743">
        <v>2448</v>
      </c>
      <c r="P81" s="85">
        <v>9</v>
      </c>
      <c r="Q81" s="53"/>
      <c r="R81" s="53"/>
    </row>
    <row r="82" spans="1:18" ht="12" customHeight="1" x14ac:dyDescent="0.2">
      <c r="A82" s="85">
        <v>10</v>
      </c>
      <c r="B82" s="86" t="s">
        <v>9</v>
      </c>
      <c r="C82" s="321">
        <v>1275</v>
      </c>
      <c r="D82" s="312">
        <v>874</v>
      </c>
      <c r="E82" s="312">
        <v>476</v>
      </c>
      <c r="F82" s="312">
        <v>738</v>
      </c>
      <c r="G82" s="312">
        <v>152</v>
      </c>
      <c r="H82" s="312">
        <v>120</v>
      </c>
      <c r="I82" s="312">
        <v>6</v>
      </c>
      <c r="J82" s="312">
        <v>68</v>
      </c>
      <c r="K82" s="312">
        <v>3</v>
      </c>
      <c r="L82" s="312">
        <v>135</v>
      </c>
      <c r="M82" s="312">
        <v>35</v>
      </c>
      <c r="N82" s="312">
        <v>207</v>
      </c>
      <c r="O82" s="743">
        <v>4089</v>
      </c>
      <c r="P82" s="85">
        <v>10</v>
      </c>
      <c r="Q82" s="53"/>
      <c r="R82" s="53"/>
    </row>
    <row r="83" spans="1:18" ht="12" customHeight="1" x14ac:dyDescent="0.2">
      <c r="A83" s="85">
        <v>11</v>
      </c>
      <c r="B83" s="86" t="s">
        <v>93</v>
      </c>
      <c r="C83" s="321">
        <v>2674</v>
      </c>
      <c r="D83" s="312">
        <v>925</v>
      </c>
      <c r="E83" s="312">
        <v>334</v>
      </c>
      <c r="F83" s="312">
        <v>691</v>
      </c>
      <c r="G83" s="312">
        <v>133</v>
      </c>
      <c r="H83" s="312">
        <v>296</v>
      </c>
      <c r="I83" s="312">
        <v>3</v>
      </c>
      <c r="J83" s="312">
        <v>63</v>
      </c>
      <c r="K83" s="312">
        <v>9</v>
      </c>
      <c r="L83" s="312">
        <v>151</v>
      </c>
      <c r="M83" s="312">
        <v>38</v>
      </c>
      <c r="N83" s="312">
        <v>281</v>
      </c>
      <c r="O83" s="743">
        <v>5598</v>
      </c>
      <c r="P83" s="85">
        <v>11</v>
      </c>
      <c r="Q83" s="53"/>
      <c r="R83" s="53"/>
    </row>
    <row r="84" spans="1:18" ht="12" customHeight="1" x14ac:dyDescent="0.2">
      <c r="A84" s="85">
        <v>12</v>
      </c>
      <c r="B84" s="86" t="s">
        <v>165</v>
      </c>
      <c r="C84" s="321">
        <v>3377</v>
      </c>
      <c r="D84" s="312">
        <v>1279</v>
      </c>
      <c r="E84" s="312">
        <v>472</v>
      </c>
      <c r="F84" s="312">
        <v>813</v>
      </c>
      <c r="G84" s="312">
        <v>168</v>
      </c>
      <c r="H84" s="312">
        <v>277</v>
      </c>
      <c r="I84" s="312">
        <v>6</v>
      </c>
      <c r="J84" s="312">
        <v>118</v>
      </c>
      <c r="K84" s="312">
        <v>10</v>
      </c>
      <c r="L84" s="312">
        <v>237</v>
      </c>
      <c r="M84" s="312">
        <v>54</v>
      </c>
      <c r="N84" s="312">
        <v>391</v>
      </c>
      <c r="O84" s="743">
        <v>7202</v>
      </c>
      <c r="P84" s="85">
        <v>12</v>
      </c>
      <c r="Q84" s="53"/>
      <c r="R84" s="53"/>
    </row>
    <row r="85" spans="1:18" ht="11.45" customHeight="1" x14ac:dyDescent="0.2">
      <c r="A85" s="85"/>
      <c r="B85" s="86"/>
      <c r="C85" s="321"/>
      <c r="D85" s="312"/>
      <c r="E85" s="312"/>
      <c r="F85" s="312"/>
      <c r="G85" s="312"/>
      <c r="H85" s="312"/>
      <c r="I85" s="312"/>
      <c r="J85" s="312"/>
      <c r="K85" s="312"/>
      <c r="L85" s="312"/>
      <c r="M85" s="312"/>
      <c r="N85" s="312"/>
      <c r="O85" s="323"/>
      <c r="P85" s="85"/>
      <c r="Q85" s="53"/>
      <c r="R85" s="53"/>
    </row>
    <row r="86" spans="1:18" ht="12" customHeight="1" x14ac:dyDescent="0.2">
      <c r="A86" s="86"/>
      <c r="B86" s="317" t="s">
        <v>20</v>
      </c>
      <c r="C86" s="322">
        <v>30192</v>
      </c>
      <c r="D86" s="318">
        <v>12192</v>
      </c>
      <c r="E86" s="318">
        <v>5345</v>
      </c>
      <c r="F86" s="318">
        <v>8836</v>
      </c>
      <c r="G86" s="318">
        <v>2134</v>
      </c>
      <c r="H86" s="318">
        <v>2876</v>
      </c>
      <c r="I86" s="318">
        <v>65</v>
      </c>
      <c r="J86" s="318">
        <v>1057</v>
      </c>
      <c r="K86" s="318">
        <v>107</v>
      </c>
      <c r="L86" s="318">
        <v>2224</v>
      </c>
      <c r="M86" s="318">
        <v>548</v>
      </c>
      <c r="N86" s="318">
        <v>3687</v>
      </c>
      <c r="O86" s="1123">
        <v>69263</v>
      </c>
      <c r="P86" s="572" t="s">
        <v>246</v>
      </c>
      <c r="Q86" s="53"/>
      <c r="R86" s="53"/>
    </row>
    <row r="87" spans="1:18" ht="8.4499999999999993" customHeight="1" x14ac:dyDescent="0.2">
      <c r="A87" s="72"/>
      <c r="B87" s="72"/>
      <c r="C87" s="72"/>
      <c r="D87" s="240"/>
      <c r="E87" s="240"/>
      <c r="F87" s="72"/>
      <c r="G87" s="72"/>
      <c r="H87" s="72"/>
      <c r="I87" s="72"/>
      <c r="J87" s="72"/>
      <c r="K87" s="72"/>
      <c r="L87" s="72"/>
      <c r="M87" s="72"/>
      <c r="N87" s="72"/>
      <c r="O87" s="72"/>
      <c r="P87" s="72"/>
      <c r="Q87" s="53"/>
      <c r="R87" s="53"/>
    </row>
    <row r="88" spans="1:18" ht="7.9" customHeight="1" x14ac:dyDescent="0.2">
      <c r="A88" s="55"/>
      <c r="B88" s="55"/>
      <c r="C88" s="55"/>
      <c r="D88" s="64"/>
      <c r="E88" s="64"/>
      <c r="F88" s="55"/>
      <c r="G88" s="55"/>
      <c r="H88" s="55"/>
      <c r="I88" s="55"/>
      <c r="J88" s="55"/>
      <c r="K88" s="55"/>
      <c r="L88" s="55"/>
      <c r="M88" s="55"/>
      <c r="N88" s="55"/>
      <c r="O88" s="55"/>
      <c r="P88" s="55"/>
      <c r="Q88" s="53"/>
      <c r="R88" s="53"/>
    </row>
    <row r="89" spans="1:18" ht="9.6" customHeight="1" x14ac:dyDescent="0.2">
      <c r="A89" s="313" t="s">
        <v>218</v>
      </c>
      <c r="B89" s="311"/>
      <c r="C89" s="303"/>
      <c r="D89" s="303"/>
      <c r="E89" s="303"/>
      <c r="F89" s="303"/>
      <c r="G89" s="303"/>
      <c r="H89" s="303"/>
      <c r="I89" s="303"/>
      <c r="J89" s="303"/>
      <c r="K89" s="303"/>
      <c r="L89" s="303"/>
      <c r="M89" s="303"/>
      <c r="N89" s="303"/>
      <c r="P89" s="314" t="s">
        <v>233</v>
      </c>
      <c r="Q89" s="53"/>
      <c r="R89" s="53"/>
    </row>
    <row r="90" spans="1:18" ht="12" customHeight="1" x14ac:dyDescent="0.2">
      <c r="A90" s="53"/>
      <c r="B90" s="53"/>
      <c r="C90" s="53"/>
      <c r="D90" s="53"/>
      <c r="E90" s="53"/>
      <c r="F90" s="53"/>
      <c r="G90" s="53"/>
      <c r="H90" s="53"/>
      <c r="I90" s="53"/>
      <c r="J90" s="53"/>
      <c r="K90" s="53"/>
      <c r="L90" s="53"/>
      <c r="M90" s="53"/>
      <c r="N90" s="53"/>
      <c r="O90" s="53"/>
      <c r="P90" s="53"/>
      <c r="Q90" s="53"/>
      <c r="R90" s="53"/>
    </row>
    <row r="91" spans="1:18" x14ac:dyDescent="0.2">
      <c r="A91" s="53"/>
      <c r="B91" s="53"/>
      <c r="C91" s="53"/>
      <c r="D91" s="53"/>
      <c r="E91" s="129"/>
      <c r="F91" s="53"/>
      <c r="G91" s="53"/>
      <c r="H91" s="53"/>
      <c r="I91" s="53"/>
      <c r="J91" s="53"/>
      <c r="K91" s="53"/>
      <c r="L91" s="53"/>
      <c r="M91" s="53"/>
      <c r="N91" s="53"/>
      <c r="O91" s="53"/>
      <c r="P91" s="53"/>
      <c r="Q91" s="53"/>
      <c r="R91" s="53"/>
    </row>
    <row r="92" spans="1:18" x14ac:dyDescent="0.2">
      <c r="A92" s="53"/>
      <c r="B92" s="53"/>
      <c r="C92" s="53"/>
      <c r="D92" s="53"/>
      <c r="E92" s="53"/>
      <c r="F92" s="53"/>
      <c r="G92" s="53"/>
      <c r="H92" s="53"/>
      <c r="I92" s="53"/>
      <c r="J92" s="53"/>
      <c r="K92" s="53"/>
      <c r="L92" s="53"/>
      <c r="M92" s="53"/>
      <c r="N92" s="53"/>
      <c r="O92" s="53"/>
      <c r="P92" s="53"/>
      <c r="Q92" s="53"/>
      <c r="R92" s="53"/>
    </row>
    <row r="93" spans="1:18" x14ac:dyDescent="0.2">
      <c r="A93" s="53"/>
      <c r="B93" s="53"/>
      <c r="C93" s="53"/>
      <c r="D93" s="53"/>
      <c r="E93" s="53"/>
      <c r="F93" s="53"/>
      <c r="G93" s="53"/>
      <c r="H93" s="53"/>
      <c r="I93" s="53"/>
      <c r="J93" s="53"/>
      <c r="K93" s="53"/>
      <c r="L93" s="53"/>
      <c r="M93" s="53"/>
      <c r="N93" s="53"/>
      <c r="O93" s="129"/>
      <c r="P93" s="53"/>
      <c r="Q93" s="53"/>
      <c r="R93" s="53"/>
    </row>
    <row r="94" spans="1:18" x14ac:dyDescent="0.2">
      <c r="A94" s="53"/>
      <c r="B94" s="53"/>
      <c r="C94" s="53"/>
      <c r="D94" s="53"/>
      <c r="E94" s="53"/>
      <c r="F94" s="53"/>
      <c r="G94" s="53"/>
      <c r="H94" s="53"/>
      <c r="I94" s="53"/>
      <c r="J94" s="53"/>
      <c r="K94" s="53"/>
      <c r="L94" s="53"/>
      <c r="M94" s="53"/>
      <c r="N94" s="53"/>
      <c r="O94" s="53"/>
      <c r="P94" s="53"/>
      <c r="Q94" s="53"/>
      <c r="R94" s="53"/>
    </row>
  </sheetData>
  <hyperlinks>
    <hyperlink ref="P1" location="INHALT!A1" display="INHALT!A1" xr:uid="{72FB2FFE-FF71-4BE1-9244-1B2F3E4AF971}"/>
  </hyperlinks>
  <printOptions horizontalCentered="1"/>
  <pageMargins left="0.59055118110236227" right="0.39370078740157483" top="0.59055118110236227" bottom="0.59055118110236227" header="0.31496062992125984" footer="0.31496062992125984"/>
  <pageSetup paperSize="9" scale="61" firstPageNumber="82" pageOrder="overThenDown" orientation="landscape" useFirstPageNumber="1" r:id="rId1"/>
  <headerFooter>
    <oddFooter>&amp;CSeite &amp;P</oddFooter>
  </headerFooter>
  <rowBreaks count="1" manualBreakCount="1">
    <brk id="48" max="16383" man="1"/>
  </rowBreaks>
  <colBreaks count="1" manualBreakCount="1">
    <brk id="17"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39997558519241921"/>
  </sheetPr>
  <dimension ref="A1:Q95"/>
  <sheetViews>
    <sheetView zoomScaleNormal="100" workbookViewId="0">
      <pane xSplit="2" ySplit="8" topLeftCell="C9" activePane="bottomRight" state="frozen"/>
      <selection activeCell="A80" sqref="A80:XFD80"/>
      <selection pane="topRight" activeCell="A80" sqref="A80:XFD80"/>
      <selection pane="bottomLeft" activeCell="A80" sqref="A80:XFD80"/>
      <selection pane="bottomRight" activeCell="A86" sqref="A1:P86"/>
    </sheetView>
  </sheetViews>
  <sheetFormatPr baseColWidth="10" defaultColWidth="11.5703125" defaultRowHeight="12.75" x14ac:dyDescent="0.2"/>
  <cols>
    <col min="1" max="1" width="5.28515625" style="43" customWidth="1"/>
    <col min="2" max="2" width="22.85546875" style="43" bestFit="1" customWidth="1"/>
    <col min="3" max="3" width="8.5703125" style="43" customWidth="1"/>
    <col min="4" max="4" width="10.85546875" style="43" customWidth="1"/>
    <col min="5" max="5" width="13.7109375" style="43" customWidth="1"/>
    <col min="6" max="6" width="11.140625" style="43" customWidth="1"/>
    <col min="7" max="7" width="18.28515625" style="43" customWidth="1"/>
    <col min="8" max="8" width="19" style="43" customWidth="1"/>
    <col min="9" max="9" width="12.42578125" style="43" customWidth="1"/>
    <col min="10" max="10" width="13.5703125" style="43" customWidth="1"/>
    <col min="11" max="11" width="18.5703125" style="43" customWidth="1"/>
    <col min="12" max="12" width="20.85546875" style="43" customWidth="1"/>
    <col min="13" max="13" width="22.5703125" style="43" customWidth="1"/>
    <col min="14" max="14" width="11.7109375" style="43" customWidth="1"/>
    <col min="15" max="15" width="11.5703125" style="43" customWidth="1"/>
    <col min="16" max="16" width="5.7109375" style="43" customWidth="1"/>
    <col min="17" max="16384" width="11.5703125" style="43"/>
  </cols>
  <sheetData>
    <row r="1" spans="1:17" ht="12" customHeight="1" x14ac:dyDescent="0.2">
      <c r="A1" s="1127">
        <v>44926</v>
      </c>
      <c r="B1" s="303"/>
      <c r="C1" s="303"/>
      <c r="D1" s="303"/>
      <c r="E1" s="303"/>
      <c r="F1" s="303"/>
      <c r="G1" s="303"/>
      <c r="H1" s="303"/>
      <c r="I1" s="303"/>
      <c r="J1" s="303"/>
      <c r="K1" s="303"/>
      <c r="L1" s="303"/>
      <c r="M1" s="303"/>
      <c r="N1" s="303"/>
      <c r="O1" s="303"/>
      <c r="P1" s="1045" t="s">
        <v>476</v>
      </c>
    </row>
    <row r="2" spans="1:17" ht="15.75" x14ac:dyDescent="0.25">
      <c r="A2" s="302" t="s">
        <v>503</v>
      </c>
      <c r="B2" s="311"/>
      <c r="C2" s="303"/>
      <c r="D2" s="303"/>
      <c r="E2" s="303"/>
      <c r="F2" s="303"/>
      <c r="G2" s="303"/>
      <c r="H2" s="303"/>
      <c r="I2" s="303"/>
      <c r="J2" s="303"/>
      <c r="K2" s="303"/>
      <c r="L2" s="303"/>
      <c r="M2" s="303"/>
      <c r="N2" s="303"/>
      <c r="O2" s="303"/>
      <c r="P2" s="330"/>
    </row>
    <row r="3" spans="1:17" x14ac:dyDescent="0.2">
      <c r="A3" s="331" t="s">
        <v>245</v>
      </c>
      <c r="B3" s="311"/>
      <c r="C3" s="746"/>
      <c r="D3" s="303"/>
      <c r="E3" s="303"/>
      <c r="F3" s="303"/>
      <c r="G3" s="303"/>
      <c r="H3" s="303"/>
      <c r="I3" s="303"/>
      <c r="J3" s="303"/>
      <c r="K3" s="303"/>
      <c r="L3" s="303"/>
      <c r="M3" s="303"/>
      <c r="N3" s="303"/>
      <c r="O3" s="303"/>
      <c r="P3" s="330"/>
    </row>
    <row r="4" spans="1:17" ht="12" customHeight="1" x14ac:dyDescent="0.25">
      <c r="A4" s="302"/>
      <c r="B4" s="311"/>
      <c r="C4" s="303"/>
      <c r="D4" s="303"/>
      <c r="E4" s="303"/>
      <c r="F4" s="303"/>
      <c r="G4" s="303"/>
      <c r="H4" s="303"/>
      <c r="I4" s="303"/>
      <c r="J4" s="303"/>
      <c r="K4" s="303"/>
      <c r="L4" s="303"/>
      <c r="M4" s="303"/>
      <c r="N4" s="303"/>
      <c r="O4" s="303"/>
      <c r="P4" s="330"/>
    </row>
    <row r="5" spans="1:17" ht="15.6" customHeight="1" x14ac:dyDescent="0.2">
      <c r="A5" s="332" t="s">
        <v>201</v>
      </c>
      <c r="B5" s="333" t="s">
        <v>27</v>
      </c>
      <c r="C5" s="334" t="s">
        <v>251</v>
      </c>
      <c r="D5" s="335"/>
      <c r="E5" s="335"/>
      <c r="F5" s="335"/>
      <c r="G5" s="335"/>
      <c r="H5" s="335"/>
      <c r="I5" s="335"/>
      <c r="J5" s="335"/>
      <c r="K5" s="335"/>
      <c r="L5" s="335"/>
      <c r="M5" s="335"/>
      <c r="N5" s="335"/>
      <c r="O5" s="336"/>
      <c r="P5" s="337" t="s">
        <v>201</v>
      </c>
    </row>
    <row r="6" spans="1:17" ht="105" x14ac:dyDescent="0.25">
      <c r="A6" s="338" t="s">
        <v>202</v>
      </c>
      <c r="B6" s="306" t="s">
        <v>172</v>
      </c>
      <c r="C6" s="1104" t="s">
        <v>467</v>
      </c>
      <c r="D6" s="1104" t="s">
        <v>468</v>
      </c>
      <c r="E6" s="1104" t="s">
        <v>469</v>
      </c>
      <c r="F6" s="1104" t="s">
        <v>470</v>
      </c>
      <c r="G6" s="1104" t="s">
        <v>182</v>
      </c>
      <c r="H6" s="1104" t="s">
        <v>183</v>
      </c>
      <c r="I6" s="1104" t="s">
        <v>184</v>
      </c>
      <c r="J6" s="1104" t="s">
        <v>185</v>
      </c>
      <c r="K6" s="1104" t="s">
        <v>186</v>
      </c>
      <c r="L6" s="1104" t="s">
        <v>187</v>
      </c>
      <c r="M6" s="1104" t="s">
        <v>188</v>
      </c>
      <c r="N6" s="1104" t="s">
        <v>471</v>
      </c>
      <c r="O6" s="1104" t="s">
        <v>189</v>
      </c>
      <c r="P6" s="339" t="s">
        <v>202</v>
      </c>
    </row>
    <row r="7" spans="1:17" x14ac:dyDescent="0.2">
      <c r="A7" s="340"/>
      <c r="B7" s="341"/>
      <c r="C7" s="328">
        <v>0</v>
      </c>
      <c r="D7" s="328">
        <v>1</v>
      </c>
      <c r="E7" s="328">
        <v>2</v>
      </c>
      <c r="F7" s="328">
        <v>3</v>
      </c>
      <c r="G7" s="328">
        <v>4</v>
      </c>
      <c r="H7" s="328">
        <v>5</v>
      </c>
      <c r="I7" s="328">
        <v>6</v>
      </c>
      <c r="J7" s="328">
        <v>7</v>
      </c>
      <c r="K7" s="328">
        <v>8</v>
      </c>
      <c r="L7" s="328">
        <v>9</v>
      </c>
      <c r="M7" s="328">
        <v>10</v>
      </c>
      <c r="N7" s="328">
        <v>11</v>
      </c>
      <c r="O7" s="328"/>
      <c r="P7" s="342"/>
    </row>
    <row r="8" spans="1:17" ht="24.6" customHeight="1" x14ac:dyDescent="0.2">
      <c r="A8" s="343"/>
      <c r="B8" s="310"/>
      <c r="C8" s="344" t="s">
        <v>248</v>
      </c>
      <c r="D8" s="344" t="s">
        <v>223</v>
      </c>
      <c r="E8" s="344" t="s">
        <v>223</v>
      </c>
      <c r="F8" s="344" t="s">
        <v>223</v>
      </c>
      <c r="G8" s="344" t="s">
        <v>223</v>
      </c>
      <c r="H8" s="344" t="s">
        <v>223</v>
      </c>
      <c r="I8" s="344" t="s">
        <v>223</v>
      </c>
      <c r="J8" s="344" t="s">
        <v>223</v>
      </c>
      <c r="K8" s="344" t="s">
        <v>223</v>
      </c>
      <c r="L8" s="344" t="s">
        <v>223</v>
      </c>
      <c r="M8" s="344" t="s">
        <v>223</v>
      </c>
      <c r="N8" s="344" t="s">
        <v>223</v>
      </c>
      <c r="O8" s="344" t="s">
        <v>223</v>
      </c>
      <c r="P8" s="345"/>
    </row>
    <row r="9" spans="1:17" ht="11.45" customHeight="1" x14ac:dyDescent="0.2">
      <c r="A9" s="311"/>
      <c r="B9" s="311"/>
      <c r="C9" s="311"/>
      <c r="D9" s="311"/>
      <c r="E9" s="311"/>
      <c r="F9" s="311"/>
      <c r="G9" s="311"/>
      <c r="H9" s="311"/>
      <c r="I9" s="311"/>
      <c r="J9" s="311"/>
      <c r="K9" s="311"/>
      <c r="L9" s="311"/>
      <c r="M9" s="311"/>
      <c r="N9" s="311"/>
      <c r="O9" s="311"/>
      <c r="P9" s="735"/>
    </row>
    <row r="10" spans="1:17" ht="12" customHeight="1" x14ac:dyDescent="0.2">
      <c r="A10" s="86">
        <v>10</v>
      </c>
      <c r="B10" s="61" t="s">
        <v>37</v>
      </c>
      <c r="C10" s="319"/>
      <c r="D10" s="315">
        <v>33</v>
      </c>
      <c r="E10" s="315">
        <v>107</v>
      </c>
      <c r="F10" s="315">
        <v>62</v>
      </c>
      <c r="G10" s="315">
        <v>14</v>
      </c>
      <c r="H10" s="315">
        <v>34</v>
      </c>
      <c r="I10" s="315">
        <v>17</v>
      </c>
      <c r="J10" s="315">
        <v>23</v>
      </c>
      <c r="K10" s="315">
        <v>17</v>
      </c>
      <c r="L10" s="315">
        <v>7</v>
      </c>
      <c r="M10" s="315">
        <v>10</v>
      </c>
      <c r="N10" s="315">
        <v>16</v>
      </c>
      <c r="O10" s="855">
        <v>340</v>
      </c>
      <c r="P10" s="582">
        <v>10</v>
      </c>
      <c r="Q10" s="748"/>
    </row>
    <row r="11" spans="1:17" ht="12" customHeight="1" x14ac:dyDescent="0.2">
      <c r="A11" s="86">
        <v>11</v>
      </c>
      <c r="B11" s="61" t="s">
        <v>38</v>
      </c>
      <c r="C11" s="319"/>
      <c r="D11" s="315">
        <v>244</v>
      </c>
      <c r="E11" s="315">
        <v>189</v>
      </c>
      <c r="F11" s="315">
        <v>78</v>
      </c>
      <c r="G11" s="315">
        <v>84</v>
      </c>
      <c r="H11" s="315">
        <v>35</v>
      </c>
      <c r="I11" s="315">
        <v>25</v>
      </c>
      <c r="J11" s="315">
        <v>26</v>
      </c>
      <c r="K11" s="315">
        <v>24</v>
      </c>
      <c r="L11" s="315">
        <v>6</v>
      </c>
      <c r="M11" s="315">
        <v>24</v>
      </c>
      <c r="N11" s="315">
        <v>43</v>
      </c>
      <c r="O11" s="855">
        <v>778</v>
      </c>
      <c r="P11" s="582">
        <v>11</v>
      </c>
    </row>
    <row r="12" spans="1:17" ht="12" customHeight="1" x14ac:dyDescent="0.2">
      <c r="A12" s="86">
        <v>12</v>
      </c>
      <c r="B12" s="61" t="s">
        <v>90</v>
      </c>
      <c r="C12" s="319"/>
      <c r="D12" s="315">
        <v>309</v>
      </c>
      <c r="E12" s="315">
        <v>411</v>
      </c>
      <c r="F12" s="315">
        <v>233</v>
      </c>
      <c r="G12" s="315">
        <v>73</v>
      </c>
      <c r="H12" s="315">
        <v>108</v>
      </c>
      <c r="I12" s="315">
        <v>47</v>
      </c>
      <c r="J12" s="315">
        <v>102</v>
      </c>
      <c r="K12" s="315">
        <v>39</v>
      </c>
      <c r="L12" s="315">
        <v>22</v>
      </c>
      <c r="M12" s="315">
        <v>54</v>
      </c>
      <c r="N12" s="315">
        <v>64</v>
      </c>
      <c r="O12" s="855">
        <v>1462</v>
      </c>
      <c r="P12" s="582">
        <v>12</v>
      </c>
    </row>
    <row r="13" spans="1:17" ht="12" customHeight="1" x14ac:dyDescent="0.2">
      <c r="A13" s="86">
        <v>13</v>
      </c>
      <c r="B13" s="61" t="s">
        <v>39</v>
      </c>
      <c r="C13" s="319"/>
      <c r="D13" s="315">
        <v>53</v>
      </c>
      <c r="E13" s="315">
        <v>66</v>
      </c>
      <c r="F13" s="315">
        <v>25</v>
      </c>
      <c r="G13" s="315">
        <v>13</v>
      </c>
      <c r="H13" s="315">
        <v>19</v>
      </c>
      <c r="I13" s="315">
        <v>10</v>
      </c>
      <c r="J13" s="315">
        <v>15</v>
      </c>
      <c r="K13" s="315">
        <v>6</v>
      </c>
      <c r="L13" s="315">
        <v>6</v>
      </c>
      <c r="M13" s="315">
        <v>7</v>
      </c>
      <c r="N13" s="315">
        <v>8</v>
      </c>
      <c r="O13" s="855">
        <v>228</v>
      </c>
      <c r="P13" s="582">
        <v>13</v>
      </c>
    </row>
    <row r="14" spans="1:17" ht="12" customHeight="1" x14ac:dyDescent="0.2">
      <c r="A14" s="86">
        <v>14</v>
      </c>
      <c r="B14" s="61" t="s">
        <v>40</v>
      </c>
      <c r="C14" s="319"/>
      <c r="D14" s="315">
        <v>428</v>
      </c>
      <c r="E14" s="315">
        <v>594</v>
      </c>
      <c r="F14" s="315">
        <v>195</v>
      </c>
      <c r="G14" s="315">
        <v>127</v>
      </c>
      <c r="H14" s="315">
        <v>113</v>
      </c>
      <c r="I14" s="315">
        <v>47</v>
      </c>
      <c r="J14" s="315">
        <v>82</v>
      </c>
      <c r="K14" s="315">
        <v>42</v>
      </c>
      <c r="L14" s="315">
        <v>24</v>
      </c>
      <c r="M14" s="315">
        <v>53</v>
      </c>
      <c r="N14" s="315">
        <v>95</v>
      </c>
      <c r="O14" s="855">
        <v>1800</v>
      </c>
      <c r="P14" s="582">
        <v>14</v>
      </c>
    </row>
    <row r="15" spans="1:17" ht="12" customHeight="1" x14ac:dyDescent="0.2">
      <c r="A15" s="86">
        <v>15</v>
      </c>
      <c r="B15" s="61" t="s">
        <v>41</v>
      </c>
      <c r="C15" s="319"/>
      <c r="D15" s="315">
        <v>21</v>
      </c>
      <c r="E15" s="315">
        <v>85</v>
      </c>
      <c r="F15" s="315">
        <v>95</v>
      </c>
      <c r="G15" s="315">
        <v>10</v>
      </c>
      <c r="H15" s="315">
        <v>51</v>
      </c>
      <c r="I15" s="315">
        <v>74</v>
      </c>
      <c r="J15" s="315">
        <v>46</v>
      </c>
      <c r="K15" s="315">
        <v>60</v>
      </c>
      <c r="L15" s="315">
        <v>40</v>
      </c>
      <c r="M15" s="315">
        <v>27</v>
      </c>
      <c r="N15" s="315">
        <v>57</v>
      </c>
      <c r="O15" s="855">
        <v>566</v>
      </c>
      <c r="P15" s="582">
        <v>15</v>
      </c>
    </row>
    <row r="16" spans="1:17" ht="12" customHeight="1" x14ac:dyDescent="0.2">
      <c r="A16" s="86">
        <v>16</v>
      </c>
      <c r="B16" s="61" t="s">
        <v>99</v>
      </c>
      <c r="C16" s="319"/>
      <c r="D16" s="315">
        <v>94</v>
      </c>
      <c r="E16" s="315">
        <v>331</v>
      </c>
      <c r="F16" s="315">
        <v>222</v>
      </c>
      <c r="G16" s="315">
        <v>36</v>
      </c>
      <c r="H16" s="315">
        <v>135</v>
      </c>
      <c r="I16" s="315">
        <v>176</v>
      </c>
      <c r="J16" s="315">
        <v>130</v>
      </c>
      <c r="K16" s="315">
        <v>98</v>
      </c>
      <c r="L16" s="315">
        <v>76</v>
      </c>
      <c r="M16" s="315">
        <v>45</v>
      </c>
      <c r="N16" s="315">
        <v>120</v>
      </c>
      <c r="O16" s="855">
        <v>1463</v>
      </c>
      <c r="P16" s="582">
        <v>16</v>
      </c>
    </row>
    <row r="17" spans="1:16" ht="12" customHeight="1" x14ac:dyDescent="0.2">
      <c r="A17" s="86">
        <v>17</v>
      </c>
      <c r="B17" s="61" t="s">
        <v>42</v>
      </c>
      <c r="C17" s="319"/>
      <c r="D17" s="315">
        <v>221</v>
      </c>
      <c r="E17" s="315">
        <v>397</v>
      </c>
      <c r="F17" s="315">
        <v>279</v>
      </c>
      <c r="G17" s="315">
        <v>87</v>
      </c>
      <c r="H17" s="315">
        <v>138</v>
      </c>
      <c r="I17" s="315">
        <v>141</v>
      </c>
      <c r="J17" s="315">
        <v>120</v>
      </c>
      <c r="K17" s="315">
        <v>145</v>
      </c>
      <c r="L17" s="315">
        <v>89</v>
      </c>
      <c r="M17" s="315">
        <v>88</v>
      </c>
      <c r="N17" s="315">
        <v>138</v>
      </c>
      <c r="O17" s="855">
        <v>1843</v>
      </c>
      <c r="P17" s="582">
        <v>17</v>
      </c>
    </row>
    <row r="18" spans="1:16" ht="12" customHeight="1" x14ac:dyDescent="0.2">
      <c r="A18" s="86">
        <v>21</v>
      </c>
      <c r="B18" s="61" t="s">
        <v>43</v>
      </c>
      <c r="C18" s="319"/>
      <c r="D18" s="315">
        <v>154</v>
      </c>
      <c r="E18" s="315">
        <v>275</v>
      </c>
      <c r="F18" s="315">
        <v>128</v>
      </c>
      <c r="G18" s="315">
        <v>49</v>
      </c>
      <c r="H18" s="315">
        <v>89</v>
      </c>
      <c r="I18" s="315">
        <v>58</v>
      </c>
      <c r="J18" s="315">
        <v>72</v>
      </c>
      <c r="K18" s="315">
        <v>60</v>
      </c>
      <c r="L18" s="315">
        <v>26</v>
      </c>
      <c r="M18" s="315">
        <v>23</v>
      </c>
      <c r="N18" s="315">
        <v>60</v>
      </c>
      <c r="O18" s="855">
        <v>994</v>
      </c>
      <c r="P18" s="582">
        <v>21</v>
      </c>
    </row>
    <row r="19" spans="1:16" ht="12" customHeight="1" x14ac:dyDescent="0.2">
      <c r="A19" s="86">
        <v>22</v>
      </c>
      <c r="B19" s="61" t="s">
        <v>44</v>
      </c>
      <c r="C19" s="319"/>
      <c r="D19" s="315">
        <v>83</v>
      </c>
      <c r="E19" s="315">
        <v>178</v>
      </c>
      <c r="F19" s="315">
        <v>140</v>
      </c>
      <c r="G19" s="315">
        <v>38</v>
      </c>
      <c r="H19" s="315">
        <v>53</v>
      </c>
      <c r="I19" s="315">
        <v>54</v>
      </c>
      <c r="J19" s="315">
        <v>67</v>
      </c>
      <c r="K19" s="315">
        <v>54</v>
      </c>
      <c r="L19" s="315">
        <v>24</v>
      </c>
      <c r="M19" s="315">
        <v>41</v>
      </c>
      <c r="N19" s="315">
        <v>64</v>
      </c>
      <c r="O19" s="855">
        <v>796</v>
      </c>
      <c r="P19" s="582">
        <v>22</v>
      </c>
    </row>
    <row r="20" spans="1:16" ht="12" customHeight="1" x14ac:dyDescent="0.2">
      <c r="A20" s="86">
        <v>23</v>
      </c>
      <c r="B20" s="61" t="s">
        <v>45</v>
      </c>
      <c r="C20" s="319"/>
      <c r="D20" s="315">
        <v>78</v>
      </c>
      <c r="E20" s="315">
        <v>225</v>
      </c>
      <c r="F20" s="315">
        <v>375</v>
      </c>
      <c r="G20" s="315">
        <v>31</v>
      </c>
      <c r="H20" s="315">
        <v>103</v>
      </c>
      <c r="I20" s="315">
        <v>217</v>
      </c>
      <c r="J20" s="315">
        <v>152</v>
      </c>
      <c r="K20" s="315">
        <v>171</v>
      </c>
      <c r="L20" s="315">
        <v>75</v>
      </c>
      <c r="M20" s="315">
        <v>80</v>
      </c>
      <c r="N20" s="315">
        <v>160</v>
      </c>
      <c r="O20" s="855">
        <v>1667</v>
      </c>
      <c r="P20" s="582">
        <v>23</v>
      </c>
    </row>
    <row r="21" spans="1:16" ht="12" customHeight="1" x14ac:dyDescent="0.2">
      <c r="A21" s="86">
        <v>24</v>
      </c>
      <c r="B21" s="61" t="s">
        <v>46</v>
      </c>
      <c r="C21" s="319"/>
      <c r="D21" s="315">
        <v>240</v>
      </c>
      <c r="E21" s="315">
        <v>568</v>
      </c>
      <c r="F21" s="315">
        <v>511</v>
      </c>
      <c r="G21" s="315">
        <v>125</v>
      </c>
      <c r="H21" s="315">
        <v>219</v>
      </c>
      <c r="I21" s="315">
        <v>280</v>
      </c>
      <c r="J21" s="315">
        <v>294</v>
      </c>
      <c r="K21" s="315">
        <v>310</v>
      </c>
      <c r="L21" s="315">
        <v>151</v>
      </c>
      <c r="M21" s="315">
        <v>182</v>
      </c>
      <c r="N21" s="315">
        <v>262</v>
      </c>
      <c r="O21" s="855">
        <v>3142</v>
      </c>
      <c r="P21" s="582">
        <v>24</v>
      </c>
    </row>
    <row r="22" spans="1:16" ht="12" customHeight="1" x14ac:dyDescent="0.2">
      <c r="A22" s="86">
        <v>25</v>
      </c>
      <c r="B22" s="61" t="s">
        <v>180</v>
      </c>
      <c r="C22" s="319"/>
      <c r="D22" s="315">
        <v>90</v>
      </c>
      <c r="E22" s="315">
        <v>224</v>
      </c>
      <c r="F22" s="315">
        <v>191</v>
      </c>
      <c r="G22" s="315">
        <v>14</v>
      </c>
      <c r="H22" s="315">
        <v>61</v>
      </c>
      <c r="I22" s="315">
        <v>62</v>
      </c>
      <c r="J22" s="315">
        <v>75</v>
      </c>
      <c r="K22" s="315">
        <v>70</v>
      </c>
      <c r="L22" s="315">
        <v>37</v>
      </c>
      <c r="M22" s="315">
        <v>61</v>
      </c>
      <c r="N22" s="315">
        <v>86</v>
      </c>
      <c r="O22" s="855">
        <v>971</v>
      </c>
      <c r="P22" s="582">
        <v>25</v>
      </c>
    </row>
    <row r="23" spans="1:16" ht="12" customHeight="1" x14ac:dyDescent="0.2">
      <c r="A23" s="86">
        <v>26</v>
      </c>
      <c r="B23" s="61" t="s">
        <v>164</v>
      </c>
      <c r="C23" s="320"/>
      <c r="D23" s="316">
        <v>58</v>
      </c>
      <c r="E23" s="316">
        <v>183</v>
      </c>
      <c r="F23" s="316">
        <v>289</v>
      </c>
      <c r="G23" s="316">
        <v>15</v>
      </c>
      <c r="H23" s="316">
        <v>75</v>
      </c>
      <c r="I23" s="316">
        <v>138</v>
      </c>
      <c r="J23" s="316">
        <v>83</v>
      </c>
      <c r="K23" s="316">
        <v>126</v>
      </c>
      <c r="L23" s="316">
        <v>62</v>
      </c>
      <c r="M23" s="316">
        <v>72</v>
      </c>
      <c r="N23" s="316">
        <v>119</v>
      </c>
      <c r="O23" s="855">
        <v>1220</v>
      </c>
      <c r="P23" s="582">
        <v>26</v>
      </c>
    </row>
    <row r="24" spans="1:16" ht="12" customHeight="1" x14ac:dyDescent="0.2">
      <c r="A24" s="86">
        <v>31</v>
      </c>
      <c r="B24" s="61" t="s">
        <v>47</v>
      </c>
      <c r="C24" s="319"/>
      <c r="D24" s="315">
        <v>240</v>
      </c>
      <c r="E24" s="315">
        <v>442</v>
      </c>
      <c r="F24" s="315">
        <v>278</v>
      </c>
      <c r="G24" s="315">
        <v>89</v>
      </c>
      <c r="H24" s="315">
        <v>151</v>
      </c>
      <c r="I24" s="315">
        <v>177</v>
      </c>
      <c r="J24" s="315">
        <v>159</v>
      </c>
      <c r="K24" s="315">
        <v>159</v>
      </c>
      <c r="L24" s="315">
        <v>70</v>
      </c>
      <c r="M24" s="315">
        <v>89</v>
      </c>
      <c r="N24" s="315">
        <v>159</v>
      </c>
      <c r="O24" s="855">
        <v>2013</v>
      </c>
      <c r="P24" s="582">
        <v>31</v>
      </c>
    </row>
    <row r="25" spans="1:16" ht="12" customHeight="1" x14ac:dyDescent="0.2">
      <c r="A25" s="86">
        <v>32</v>
      </c>
      <c r="B25" s="61" t="s">
        <v>48</v>
      </c>
      <c r="C25" s="319"/>
      <c r="D25" s="315">
        <v>335</v>
      </c>
      <c r="E25" s="315">
        <v>584</v>
      </c>
      <c r="F25" s="315">
        <v>474</v>
      </c>
      <c r="G25" s="315">
        <v>159</v>
      </c>
      <c r="H25" s="315">
        <v>209</v>
      </c>
      <c r="I25" s="315">
        <v>247</v>
      </c>
      <c r="J25" s="315">
        <v>225</v>
      </c>
      <c r="K25" s="315">
        <v>225</v>
      </c>
      <c r="L25" s="315">
        <v>106</v>
      </c>
      <c r="M25" s="315">
        <v>148</v>
      </c>
      <c r="N25" s="315">
        <v>248</v>
      </c>
      <c r="O25" s="855">
        <v>2960</v>
      </c>
      <c r="P25" s="582">
        <v>32</v>
      </c>
    </row>
    <row r="26" spans="1:16" ht="12" customHeight="1" x14ac:dyDescent="0.2">
      <c r="A26" s="86">
        <v>33</v>
      </c>
      <c r="B26" s="760" t="s">
        <v>181</v>
      </c>
      <c r="D26" s="315">
        <v>12</v>
      </c>
      <c r="E26" s="315">
        <v>4</v>
      </c>
      <c r="F26" s="315">
        <v>5</v>
      </c>
      <c r="G26" s="315">
        <v>3</v>
      </c>
      <c r="H26" s="315">
        <v>1</v>
      </c>
      <c r="I26" s="315">
        <v>1</v>
      </c>
      <c r="J26" s="315">
        <v>4</v>
      </c>
      <c r="K26" s="315">
        <v>1</v>
      </c>
      <c r="L26" s="315">
        <v>3</v>
      </c>
      <c r="M26" s="315">
        <v>0</v>
      </c>
      <c r="N26" s="315">
        <v>4</v>
      </c>
      <c r="O26" s="855">
        <v>38</v>
      </c>
      <c r="P26" s="582">
        <v>33</v>
      </c>
    </row>
    <row r="27" spans="1:16" ht="12" customHeight="1" x14ac:dyDescent="0.2">
      <c r="A27" s="86">
        <v>34</v>
      </c>
      <c r="B27" s="61" t="s">
        <v>49</v>
      </c>
      <c r="C27" s="319"/>
      <c r="D27" s="315">
        <v>220</v>
      </c>
      <c r="E27" s="315">
        <v>439</v>
      </c>
      <c r="F27" s="315">
        <v>360</v>
      </c>
      <c r="G27" s="315">
        <v>78</v>
      </c>
      <c r="H27" s="315">
        <v>163</v>
      </c>
      <c r="I27" s="315">
        <v>287</v>
      </c>
      <c r="J27" s="315">
        <v>163</v>
      </c>
      <c r="K27" s="315">
        <v>159</v>
      </c>
      <c r="L27" s="315">
        <v>106</v>
      </c>
      <c r="M27" s="315">
        <v>79</v>
      </c>
      <c r="N27" s="315">
        <v>206</v>
      </c>
      <c r="O27" s="855">
        <v>2260</v>
      </c>
      <c r="P27" s="582">
        <v>34</v>
      </c>
    </row>
    <row r="28" spans="1:16" ht="12" customHeight="1" x14ac:dyDescent="0.2">
      <c r="A28" s="86">
        <v>35</v>
      </c>
      <c r="B28" s="61" t="s">
        <v>91</v>
      </c>
      <c r="C28" s="319"/>
      <c r="D28" s="315">
        <v>183</v>
      </c>
      <c r="E28" s="315">
        <v>340</v>
      </c>
      <c r="F28" s="315">
        <v>209</v>
      </c>
      <c r="G28" s="315">
        <v>73</v>
      </c>
      <c r="H28" s="315">
        <v>99</v>
      </c>
      <c r="I28" s="315">
        <v>115</v>
      </c>
      <c r="J28" s="315">
        <v>146</v>
      </c>
      <c r="K28" s="315">
        <v>144</v>
      </c>
      <c r="L28" s="315">
        <v>48</v>
      </c>
      <c r="M28" s="315">
        <v>65</v>
      </c>
      <c r="N28" s="315">
        <v>114</v>
      </c>
      <c r="O28" s="855">
        <v>1536</v>
      </c>
      <c r="P28" s="582">
        <v>35</v>
      </c>
    </row>
    <row r="29" spans="1:16" ht="12" customHeight="1" x14ac:dyDescent="0.2">
      <c r="A29" s="86">
        <v>36</v>
      </c>
      <c r="B29" s="61" t="s">
        <v>50</v>
      </c>
      <c r="C29" s="319"/>
      <c r="D29" s="315">
        <v>156</v>
      </c>
      <c r="E29" s="315">
        <v>413</v>
      </c>
      <c r="F29" s="315">
        <v>306</v>
      </c>
      <c r="G29" s="315">
        <v>52</v>
      </c>
      <c r="H29" s="315">
        <v>145</v>
      </c>
      <c r="I29" s="315">
        <v>155</v>
      </c>
      <c r="J29" s="315">
        <v>176</v>
      </c>
      <c r="K29" s="315">
        <v>163</v>
      </c>
      <c r="L29" s="315">
        <v>91</v>
      </c>
      <c r="M29" s="315">
        <v>94</v>
      </c>
      <c r="N29" s="315">
        <v>172</v>
      </c>
      <c r="O29" s="855">
        <v>1923</v>
      </c>
      <c r="P29" s="582">
        <v>36</v>
      </c>
    </row>
    <row r="30" spans="1:16" ht="12" customHeight="1" x14ac:dyDescent="0.2">
      <c r="A30" s="86">
        <v>41</v>
      </c>
      <c r="B30" s="61" t="s">
        <v>51</v>
      </c>
      <c r="C30" s="319"/>
      <c r="D30" s="315">
        <v>136</v>
      </c>
      <c r="E30" s="315">
        <v>329</v>
      </c>
      <c r="F30" s="315">
        <v>267</v>
      </c>
      <c r="G30" s="315">
        <v>49</v>
      </c>
      <c r="H30" s="315">
        <v>136</v>
      </c>
      <c r="I30" s="315">
        <v>193</v>
      </c>
      <c r="J30" s="315">
        <v>176</v>
      </c>
      <c r="K30" s="315">
        <v>154</v>
      </c>
      <c r="L30" s="315">
        <v>92</v>
      </c>
      <c r="M30" s="315">
        <v>57</v>
      </c>
      <c r="N30" s="315">
        <v>113</v>
      </c>
      <c r="O30" s="855">
        <v>1702</v>
      </c>
      <c r="P30" s="582">
        <v>41</v>
      </c>
    </row>
    <row r="31" spans="1:16" ht="12" customHeight="1" x14ac:dyDescent="0.2">
      <c r="A31" s="86">
        <v>42</v>
      </c>
      <c r="B31" s="61" t="s">
        <v>52</v>
      </c>
      <c r="C31" s="319"/>
      <c r="D31" s="315">
        <v>94</v>
      </c>
      <c r="E31" s="315">
        <v>257</v>
      </c>
      <c r="F31" s="315">
        <v>243</v>
      </c>
      <c r="G31" s="315">
        <v>58</v>
      </c>
      <c r="H31" s="315">
        <v>141</v>
      </c>
      <c r="I31" s="315">
        <v>225</v>
      </c>
      <c r="J31" s="315">
        <v>142</v>
      </c>
      <c r="K31" s="315">
        <v>145</v>
      </c>
      <c r="L31" s="315">
        <v>77</v>
      </c>
      <c r="M31" s="315">
        <v>58</v>
      </c>
      <c r="N31" s="315">
        <v>154</v>
      </c>
      <c r="O31" s="855">
        <v>1594</v>
      </c>
      <c r="P31" s="582">
        <v>42</v>
      </c>
    </row>
    <row r="32" spans="1:16" ht="12" customHeight="1" x14ac:dyDescent="0.2">
      <c r="A32" s="86">
        <v>43</v>
      </c>
      <c r="B32" s="61" t="s">
        <v>53</v>
      </c>
      <c r="C32" s="319"/>
      <c r="D32" s="315">
        <v>308</v>
      </c>
      <c r="E32" s="315">
        <v>635</v>
      </c>
      <c r="F32" s="315">
        <v>535</v>
      </c>
      <c r="G32" s="315">
        <v>118</v>
      </c>
      <c r="H32" s="315">
        <v>238</v>
      </c>
      <c r="I32" s="315">
        <v>274</v>
      </c>
      <c r="J32" s="315">
        <v>291</v>
      </c>
      <c r="K32" s="315">
        <v>202</v>
      </c>
      <c r="L32" s="315">
        <v>115</v>
      </c>
      <c r="M32" s="315">
        <v>137</v>
      </c>
      <c r="N32" s="315">
        <v>242</v>
      </c>
      <c r="O32" s="855">
        <v>3095</v>
      </c>
      <c r="P32" s="582">
        <v>43</v>
      </c>
    </row>
    <row r="33" spans="1:16" ht="12" customHeight="1" x14ac:dyDescent="0.2">
      <c r="A33" s="86">
        <v>44</v>
      </c>
      <c r="B33" s="61" t="s">
        <v>54</v>
      </c>
      <c r="C33" s="319"/>
      <c r="D33" s="315">
        <v>167</v>
      </c>
      <c r="E33" s="315">
        <v>315</v>
      </c>
      <c r="F33" s="315">
        <v>226</v>
      </c>
      <c r="G33" s="315">
        <v>102</v>
      </c>
      <c r="H33" s="315">
        <v>171</v>
      </c>
      <c r="I33" s="315">
        <v>198</v>
      </c>
      <c r="J33" s="315">
        <v>213</v>
      </c>
      <c r="K33" s="315">
        <v>182</v>
      </c>
      <c r="L33" s="315">
        <v>62</v>
      </c>
      <c r="M33" s="315">
        <v>83</v>
      </c>
      <c r="N33" s="315">
        <v>150</v>
      </c>
      <c r="O33" s="855">
        <v>1869</v>
      </c>
      <c r="P33" s="582">
        <v>44</v>
      </c>
    </row>
    <row r="34" spans="1:16" ht="12" customHeight="1" x14ac:dyDescent="0.2">
      <c r="A34" s="86">
        <v>45</v>
      </c>
      <c r="B34" s="61" t="s">
        <v>55</v>
      </c>
      <c r="C34" s="319"/>
      <c r="D34" s="315">
        <v>8</v>
      </c>
      <c r="E34" s="315">
        <v>42</v>
      </c>
      <c r="F34" s="315">
        <v>14</v>
      </c>
      <c r="G34" s="315">
        <v>1</v>
      </c>
      <c r="H34" s="315">
        <v>4</v>
      </c>
      <c r="I34" s="315">
        <v>6</v>
      </c>
      <c r="J34" s="315">
        <v>4</v>
      </c>
      <c r="K34" s="315">
        <v>1</v>
      </c>
      <c r="L34" s="315">
        <v>6</v>
      </c>
      <c r="M34" s="315">
        <v>2</v>
      </c>
      <c r="N34" s="315">
        <v>12</v>
      </c>
      <c r="O34" s="855">
        <v>100</v>
      </c>
      <c r="P34" s="582">
        <v>45</v>
      </c>
    </row>
    <row r="35" spans="1:16" ht="12" customHeight="1" x14ac:dyDescent="0.2">
      <c r="A35" s="86">
        <v>46</v>
      </c>
      <c r="B35" s="61" t="s">
        <v>56</v>
      </c>
      <c r="C35" s="319"/>
      <c r="D35" s="315">
        <v>15</v>
      </c>
      <c r="E35" s="315">
        <v>45</v>
      </c>
      <c r="F35" s="315">
        <v>30</v>
      </c>
      <c r="G35" s="315">
        <v>10</v>
      </c>
      <c r="H35" s="315">
        <v>25</v>
      </c>
      <c r="I35" s="315">
        <v>32</v>
      </c>
      <c r="J35" s="315">
        <v>31</v>
      </c>
      <c r="K35" s="315">
        <v>53</v>
      </c>
      <c r="L35" s="315">
        <v>22</v>
      </c>
      <c r="M35" s="315">
        <v>9</v>
      </c>
      <c r="N35" s="315">
        <v>32</v>
      </c>
      <c r="O35" s="855">
        <v>304</v>
      </c>
      <c r="P35" s="582">
        <v>46</v>
      </c>
    </row>
    <row r="36" spans="1:16" ht="12" customHeight="1" x14ac:dyDescent="0.2">
      <c r="A36" s="86">
        <v>47</v>
      </c>
      <c r="B36" s="61" t="s">
        <v>57</v>
      </c>
      <c r="C36" s="319"/>
      <c r="D36" s="315">
        <v>10</v>
      </c>
      <c r="E36" s="315">
        <v>48</v>
      </c>
      <c r="F36" s="315">
        <v>38</v>
      </c>
      <c r="G36" s="315">
        <v>10</v>
      </c>
      <c r="H36" s="315">
        <v>37</v>
      </c>
      <c r="I36" s="315">
        <v>50</v>
      </c>
      <c r="J36" s="315">
        <v>54</v>
      </c>
      <c r="K36" s="315">
        <v>52</v>
      </c>
      <c r="L36" s="315">
        <v>28</v>
      </c>
      <c r="M36" s="315">
        <v>12</v>
      </c>
      <c r="N36" s="315">
        <v>37</v>
      </c>
      <c r="O36" s="855">
        <v>376</v>
      </c>
      <c r="P36" s="582">
        <v>47</v>
      </c>
    </row>
    <row r="37" spans="1:16" ht="12" customHeight="1" x14ac:dyDescent="0.2">
      <c r="A37" s="86">
        <v>48</v>
      </c>
      <c r="B37" s="61" t="s">
        <v>58</v>
      </c>
      <c r="C37" s="319"/>
      <c r="D37" s="315">
        <v>1</v>
      </c>
      <c r="E37" s="315">
        <v>1</v>
      </c>
      <c r="F37" s="315">
        <v>1</v>
      </c>
      <c r="G37" s="315">
        <v>1</v>
      </c>
      <c r="H37" s="315">
        <v>1</v>
      </c>
      <c r="I37" s="315">
        <v>0</v>
      </c>
      <c r="J37" s="315">
        <v>0</v>
      </c>
      <c r="K37" s="315">
        <v>0</v>
      </c>
      <c r="L37" s="315">
        <v>0</v>
      </c>
      <c r="M37" s="315">
        <v>0</v>
      </c>
      <c r="N37" s="315">
        <v>0</v>
      </c>
      <c r="O37" s="855">
        <v>5</v>
      </c>
      <c r="P37" s="582">
        <v>48</v>
      </c>
    </row>
    <row r="38" spans="1:16" ht="12" customHeight="1" x14ac:dyDescent="0.2">
      <c r="A38" s="86">
        <v>51</v>
      </c>
      <c r="B38" s="61" t="s">
        <v>59</v>
      </c>
      <c r="C38" s="319"/>
      <c r="D38" s="315">
        <v>52</v>
      </c>
      <c r="E38" s="315">
        <v>183</v>
      </c>
      <c r="F38" s="315">
        <v>141</v>
      </c>
      <c r="G38" s="315">
        <v>32</v>
      </c>
      <c r="H38" s="315">
        <v>102</v>
      </c>
      <c r="I38" s="315">
        <v>125</v>
      </c>
      <c r="J38" s="315">
        <v>100</v>
      </c>
      <c r="K38" s="315">
        <v>107</v>
      </c>
      <c r="L38" s="315">
        <v>65</v>
      </c>
      <c r="M38" s="315">
        <v>38</v>
      </c>
      <c r="N38" s="315">
        <v>108</v>
      </c>
      <c r="O38" s="855">
        <v>1053</v>
      </c>
      <c r="P38" s="582">
        <v>51</v>
      </c>
    </row>
    <row r="39" spans="1:16" ht="12" customHeight="1" x14ac:dyDescent="0.2">
      <c r="A39" s="86">
        <v>52</v>
      </c>
      <c r="B39" s="61" t="s">
        <v>132</v>
      </c>
      <c r="C39" s="319"/>
      <c r="D39" s="315">
        <v>97</v>
      </c>
      <c r="E39" s="315">
        <v>297</v>
      </c>
      <c r="F39" s="315">
        <v>289</v>
      </c>
      <c r="G39" s="315">
        <v>46</v>
      </c>
      <c r="H39" s="315">
        <v>139</v>
      </c>
      <c r="I39" s="315">
        <v>237</v>
      </c>
      <c r="J39" s="315">
        <v>152</v>
      </c>
      <c r="K39" s="315">
        <v>111</v>
      </c>
      <c r="L39" s="315">
        <v>78</v>
      </c>
      <c r="M39" s="315">
        <v>58</v>
      </c>
      <c r="N39" s="315">
        <v>166</v>
      </c>
      <c r="O39" s="855">
        <v>1670</v>
      </c>
      <c r="P39" s="582">
        <v>52</v>
      </c>
    </row>
    <row r="40" spans="1:16" ht="12" customHeight="1" x14ac:dyDescent="0.2">
      <c r="A40" s="86">
        <v>53</v>
      </c>
      <c r="B40" s="61" t="s">
        <v>60</v>
      </c>
      <c r="C40" s="319"/>
      <c r="D40" s="315">
        <v>54</v>
      </c>
      <c r="E40" s="315">
        <v>76</v>
      </c>
      <c r="F40" s="315">
        <v>92</v>
      </c>
      <c r="G40" s="315">
        <v>21</v>
      </c>
      <c r="H40" s="315">
        <v>65</v>
      </c>
      <c r="I40" s="315">
        <v>123</v>
      </c>
      <c r="J40" s="315">
        <v>88</v>
      </c>
      <c r="K40" s="315">
        <v>117</v>
      </c>
      <c r="L40" s="315">
        <v>68</v>
      </c>
      <c r="M40" s="315">
        <v>21</v>
      </c>
      <c r="N40" s="315">
        <v>74</v>
      </c>
      <c r="O40" s="855">
        <v>799</v>
      </c>
      <c r="P40" s="582">
        <v>53</v>
      </c>
    </row>
    <row r="41" spans="1:16" ht="12" customHeight="1" x14ac:dyDescent="0.2">
      <c r="A41" s="86">
        <v>54</v>
      </c>
      <c r="B41" s="61" t="s">
        <v>135</v>
      </c>
      <c r="C41" s="319"/>
      <c r="D41" s="315">
        <v>20</v>
      </c>
      <c r="E41" s="315">
        <v>37</v>
      </c>
      <c r="F41" s="315">
        <v>26</v>
      </c>
      <c r="G41" s="315">
        <v>5</v>
      </c>
      <c r="H41" s="315">
        <v>25</v>
      </c>
      <c r="I41" s="315">
        <v>43</v>
      </c>
      <c r="J41" s="315">
        <v>27</v>
      </c>
      <c r="K41" s="315">
        <v>27</v>
      </c>
      <c r="L41" s="315">
        <v>23</v>
      </c>
      <c r="M41" s="315">
        <v>10</v>
      </c>
      <c r="N41" s="315">
        <v>24</v>
      </c>
      <c r="O41" s="855">
        <v>267</v>
      </c>
      <c r="P41" s="582">
        <v>54</v>
      </c>
    </row>
    <row r="42" spans="1:16" ht="12" customHeight="1" x14ac:dyDescent="0.2">
      <c r="A42" s="86">
        <v>55</v>
      </c>
      <c r="B42" s="61" t="s">
        <v>166</v>
      </c>
      <c r="C42" s="319"/>
      <c r="D42" s="315">
        <v>124</v>
      </c>
      <c r="E42" s="315">
        <v>284</v>
      </c>
      <c r="F42" s="315">
        <v>194</v>
      </c>
      <c r="G42" s="315">
        <v>49</v>
      </c>
      <c r="H42" s="315">
        <v>135</v>
      </c>
      <c r="I42" s="315">
        <v>143</v>
      </c>
      <c r="J42" s="315">
        <v>127</v>
      </c>
      <c r="K42" s="315">
        <v>132</v>
      </c>
      <c r="L42" s="315">
        <v>81</v>
      </c>
      <c r="M42" s="315">
        <v>47</v>
      </c>
      <c r="N42" s="315">
        <v>131</v>
      </c>
      <c r="O42" s="855">
        <v>1447</v>
      </c>
      <c r="P42" s="582">
        <v>55</v>
      </c>
    </row>
    <row r="43" spans="1:16" ht="12" customHeight="1" x14ac:dyDescent="0.2">
      <c r="A43" s="86">
        <v>61</v>
      </c>
      <c r="B43" s="61" t="s">
        <v>64</v>
      </c>
      <c r="C43" s="319"/>
      <c r="D43" s="315">
        <v>58</v>
      </c>
      <c r="E43" s="315">
        <v>128</v>
      </c>
      <c r="F43" s="315">
        <v>129</v>
      </c>
      <c r="G43" s="315">
        <v>25</v>
      </c>
      <c r="H43" s="315">
        <v>91</v>
      </c>
      <c r="I43" s="315">
        <v>144</v>
      </c>
      <c r="J43" s="315">
        <v>93</v>
      </c>
      <c r="K43" s="315">
        <v>129</v>
      </c>
      <c r="L43" s="315">
        <v>74</v>
      </c>
      <c r="M43" s="315">
        <v>36</v>
      </c>
      <c r="N43" s="315">
        <v>105</v>
      </c>
      <c r="O43" s="855">
        <v>1012</v>
      </c>
      <c r="P43" s="582">
        <v>61</v>
      </c>
    </row>
    <row r="44" spans="1:16" ht="12" customHeight="1" x14ac:dyDescent="0.2">
      <c r="A44" s="86">
        <v>62</v>
      </c>
      <c r="B44" s="61" t="s">
        <v>65</v>
      </c>
      <c r="C44" s="319"/>
      <c r="D44" s="315">
        <v>8</v>
      </c>
      <c r="E44" s="315">
        <v>24</v>
      </c>
      <c r="F44" s="315">
        <v>37</v>
      </c>
      <c r="G44" s="315">
        <v>9</v>
      </c>
      <c r="H44" s="315">
        <v>26</v>
      </c>
      <c r="I44" s="315">
        <v>62</v>
      </c>
      <c r="J44" s="315">
        <v>55</v>
      </c>
      <c r="K44" s="315">
        <v>56</v>
      </c>
      <c r="L44" s="315">
        <v>45</v>
      </c>
      <c r="M44" s="315">
        <v>8</v>
      </c>
      <c r="N44" s="315">
        <v>33</v>
      </c>
      <c r="O44" s="855">
        <v>363</v>
      </c>
      <c r="P44" s="582">
        <v>62</v>
      </c>
    </row>
    <row r="45" spans="1:16" ht="12" customHeight="1" x14ac:dyDescent="0.2">
      <c r="A45" s="86">
        <v>63</v>
      </c>
      <c r="B45" s="61" t="s">
        <v>66</v>
      </c>
      <c r="C45" s="319"/>
      <c r="D45" s="315">
        <v>4</v>
      </c>
      <c r="E45" s="315">
        <v>28</v>
      </c>
      <c r="F45" s="315">
        <v>20</v>
      </c>
      <c r="G45" s="315">
        <v>2</v>
      </c>
      <c r="H45" s="315">
        <v>17</v>
      </c>
      <c r="I45" s="315">
        <v>33</v>
      </c>
      <c r="J45" s="315">
        <v>40</v>
      </c>
      <c r="K45" s="315">
        <v>28</v>
      </c>
      <c r="L45" s="315">
        <v>20</v>
      </c>
      <c r="M45" s="315">
        <v>5</v>
      </c>
      <c r="N45" s="315">
        <v>26</v>
      </c>
      <c r="O45" s="855">
        <v>223</v>
      </c>
      <c r="P45" s="582">
        <v>63</v>
      </c>
    </row>
    <row r="46" spans="1:16" ht="12" customHeight="1" x14ac:dyDescent="0.2">
      <c r="A46" s="86">
        <v>64</v>
      </c>
      <c r="B46" s="61" t="s">
        <v>67</v>
      </c>
      <c r="C46" s="319"/>
      <c r="D46" s="315">
        <v>0</v>
      </c>
      <c r="E46" s="315">
        <v>11</v>
      </c>
      <c r="F46" s="315">
        <v>11</v>
      </c>
      <c r="G46" s="315">
        <v>6</v>
      </c>
      <c r="H46" s="315">
        <v>8</v>
      </c>
      <c r="I46" s="315">
        <v>23</v>
      </c>
      <c r="J46" s="315">
        <v>19</v>
      </c>
      <c r="K46" s="315">
        <v>26</v>
      </c>
      <c r="L46" s="315">
        <v>12</v>
      </c>
      <c r="M46" s="315">
        <v>5</v>
      </c>
      <c r="N46" s="315">
        <v>6</v>
      </c>
      <c r="O46" s="855">
        <v>127</v>
      </c>
      <c r="P46" s="582">
        <v>64</v>
      </c>
    </row>
    <row r="47" spans="1:16" ht="12" customHeight="1" x14ac:dyDescent="0.2">
      <c r="A47" s="86">
        <v>65</v>
      </c>
      <c r="B47" s="61" t="s">
        <v>68</v>
      </c>
      <c r="C47" s="319"/>
      <c r="D47" s="315">
        <v>5</v>
      </c>
      <c r="E47" s="315">
        <v>27</v>
      </c>
      <c r="F47" s="315">
        <v>20</v>
      </c>
      <c r="G47" s="315">
        <v>4</v>
      </c>
      <c r="H47" s="315">
        <v>24</v>
      </c>
      <c r="I47" s="315">
        <v>26</v>
      </c>
      <c r="J47" s="315">
        <v>24</v>
      </c>
      <c r="K47" s="315">
        <v>34</v>
      </c>
      <c r="L47" s="315">
        <v>38</v>
      </c>
      <c r="M47" s="315">
        <v>4</v>
      </c>
      <c r="N47" s="315">
        <v>22</v>
      </c>
      <c r="O47" s="855">
        <v>228</v>
      </c>
      <c r="P47" s="582">
        <v>65</v>
      </c>
    </row>
    <row r="48" spans="1:16" ht="12" customHeight="1" x14ac:dyDescent="0.2">
      <c r="A48" s="86">
        <v>66</v>
      </c>
      <c r="B48" s="61" t="s">
        <v>69</v>
      </c>
      <c r="C48" s="319"/>
      <c r="D48" s="315">
        <v>48</v>
      </c>
      <c r="E48" s="315">
        <v>148</v>
      </c>
      <c r="F48" s="315">
        <v>118</v>
      </c>
      <c r="G48" s="315">
        <v>39</v>
      </c>
      <c r="H48" s="315">
        <v>96</v>
      </c>
      <c r="I48" s="315">
        <v>123</v>
      </c>
      <c r="J48" s="315">
        <v>110</v>
      </c>
      <c r="K48" s="315">
        <v>159</v>
      </c>
      <c r="L48" s="315">
        <v>80</v>
      </c>
      <c r="M48" s="315">
        <v>29</v>
      </c>
      <c r="N48" s="315">
        <v>76</v>
      </c>
      <c r="O48" s="855">
        <v>1026</v>
      </c>
      <c r="P48" s="582">
        <v>66</v>
      </c>
    </row>
    <row r="49" spans="1:16" ht="12" customHeight="1" x14ac:dyDescent="0.2">
      <c r="A49" s="86">
        <v>71</v>
      </c>
      <c r="B49" s="61" t="s">
        <v>70</v>
      </c>
      <c r="C49" s="319"/>
      <c r="D49" s="315">
        <v>52</v>
      </c>
      <c r="E49" s="315">
        <v>114</v>
      </c>
      <c r="F49" s="315">
        <v>99</v>
      </c>
      <c r="G49" s="315">
        <v>19</v>
      </c>
      <c r="H49" s="315">
        <v>60</v>
      </c>
      <c r="I49" s="315">
        <v>106</v>
      </c>
      <c r="J49" s="315">
        <v>78</v>
      </c>
      <c r="K49" s="315">
        <v>84</v>
      </c>
      <c r="L49" s="315">
        <v>66</v>
      </c>
      <c r="M49" s="315">
        <v>29</v>
      </c>
      <c r="N49" s="315">
        <v>68</v>
      </c>
      <c r="O49" s="855">
        <v>775</v>
      </c>
      <c r="P49" s="582">
        <v>71</v>
      </c>
    </row>
    <row r="50" spans="1:16" ht="12" customHeight="1" x14ac:dyDescent="0.2">
      <c r="A50" s="86">
        <v>72</v>
      </c>
      <c r="B50" s="61" t="s">
        <v>71</v>
      </c>
      <c r="C50" s="319"/>
      <c r="D50" s="315">
        <v>73</v>
      </c>
      <c r="E50" s="315">
        <v>184</v>
      </c>
      <c r="F50" s="315">
        <v>149</v>
      </c>
      <c r="G50" s="315">
        <v>40</v>
      </c>
      <c r="H50" s="315">
        <v>98</v>
      </c>
      <c r="I50" s="315">
        <v>157</v>
      </c>
      <c r="J50" s="315">
        <v>146</v>
      </c>
      <c r="K50" s="315">
        <v>196</v>
      </c>
      <c r="L50" s="315">
        <v>85</v>
      </c>
      <c r="M50" s="315">
        <v>47</v>
      </c>
      <c r="N50" s="315">
        <v>102</v>
      </c>
      <c r="O50" s="855">
        <v>1277</v>
      </c>
      <c r="P50" s="582">
        <v>72</v>
      </c>
    </row>
    <row r="51" spans="1:16" ht="12" customHeight="1" x14ac:dyDescent="0.2">
      <c r="A51" s="86">
        <v>81</v>
      </c>
      <c r="B51" s="61" t="s">
        <v>5</v>
      </c>
      <c r="C51" s="319"/>
      <c r="D51" s="315">
        <v>61</v>
      </c>
      <c r="E51" s="315">
        <v>116</v>
      </c>
      <c r="F51" s="315">
        <v>74</v>
      </c>
      <c r="G51" s="315">
        <v>27</v>
      </c>
      <c r="H51" s="315">
        <v>63</v>
      </c>
      <c r="I51" s="315">
        <v>78</v>
      </c>
      <c r="J51" s="315">
        <v>77</v>
      </c>
      <c r="K51" s="315">
        <v>71</v>
      </c>
      <c r="L51" s="315">
        <v>45</v>
      </c>
      <c r="M51" s="315">
        <v>27</v>
      </c>
      <c r="N51" s="315">
        <v>70</v>
      </c>
      <c r="O51" s="855">
        <v>709</v>
      </c>
      <c r="P51" s="582">
        <v>81</v>
      </c>
    </row>
    <row r="52" spans="1:16" ht="12" customHeight="1" x14ac:dyDescent="0.2">
      <c r="A52" s="86">
        <v>82</v>
      </c>
      <c r="B52" s="61" t="s">
        <v>72</v>
      </c>
      <c r="C52" s="319"/>
      <c r="D52" s="315">
        <v>75</v>
      </c>
      <c r="E52" s="315">
        <v>213</v>
      </c>
      <c r="F52" s="315">
        <v>170</v>
      </c>
      <c r="G52" s="315">
        <v>46</v>
      </c>
      <c r="H52" s="315">
        <v>92</v>
      </c>
      <c r="I52" s="315">
        <v>118</v>
      </c>
      <c r="J52" s="315">
        <v>110</v>
      </c>
      <c r="K52" s="315">
        <v>115</v>
      </c>
      <c r="L52" s="315">
        <v>72</v>
      </c>
      <c r="M52" s="315">
        <v>36</v>
      </c>
      <c r="N52" s="315">
        <v>98</v>
      </c>
      <c r="O52" s="855">
        <v>1145</v>
      </c>
      <c r="P52" s="582">
        <v>82</v>
      </c>
    </row>
    <row r="53" spans="1:16" ht="12" customHeight="1" x14ac:dyDescent="0.2">
      <c r="A53" s="86">
        <v>83</v>
      </c>
      <c r="B53" s="61" t="s">
        <v>73</v>
      </c>
      <c r="C53" s="319"/>
      <c r="D53" s="315">
        <v>54</v>
      </c>
      <c r="E53" s="315">
        <v>103</v>
      </c>
      <c r="F53" s="315">
        <v>138</v>
      </c>
      <c r="G53" s="315">
        <v>17</v>
      </c>
      <c r="H53" s="315">
        <v>58</v>
      </c>
      <c r="I53" s="315">
        <v>103</v>
      </c>
      <c r="J53" s="315">
        <v>63</v>
      </c>
      <c r="K53" s="315">
        <v>70</v>
      </c>
      <c r="L53" s="315">
        <v>51</v>
      </c>
      <c r="M53" s="315">
        <v>30</v>
      </c>
      <c r="N53" s="315">
        <v>73</v>
      </c>
      <c r="O53" s="855">
        <v>760</v>
      </c>
      <c r="P53" s="582">
        <v>83</v>
      </c>
    </row>
    <row r="54" spans="1:16" ht="12" customHeight="1" x14ac:dyDescent="0.2">
      <c r="A54" s="86">
        <v>91</v>
      </c>
      <c r="B54" s="61" t="s">
        <v>74</v>
      </c>
      <c r="C54" s="319"/>
      <c r="D54" s="315">
        <v>75</v>
      </c>
      <c r="E54" s="315">
        <v>123</v>
      </c>
      <c r="F54" s="315">
        <v>107</v>
      </c>
      <c r="G54" s="315">
        <v>23</v>
      </c>
      <c r="H54" s="315">
        <v>39</v>
      </c>
      <c r="I54" s="315">
        <v>64</v>
      </c>
      <c r="J54" s="315">
        <v>76</v>
      </c>
      <c r="K54" s="315">
        <v>60</v>
      </c>
      <c r="L54" s="315">
        <v>45</v>
      </c>
      <c r="M54" s="315">
        <v>26</v>
      </c>
      <c r="N54" s="315">
        <v>75</v>
      </c>
      <c r="O54" s="855">
        <v>713</v>
      </c>
      <c r="P54" s="582">
        <v>91</v>
      </c>
    </row>
    <row r="55" spans="1:16" ht="12" customHeight="1" x14ac:dyDescent="0.2">
      <c r="A55" s="86">
        <v>92</v>
      </c>
      <c r="B55" s="61" t="s">
        <v>75</v>
      </c>
      <c r="C55" s="319"/>
      <c r="D55" s="315">
        <v>3</v>
      </c>
      <c r="E55" s="315">
        <v>2</v>
      </c>
      <c r="F55" s="315">
        <v>4</v>
      </c>
      <c r="G55" s="315">
        <v>0</v>
      </c>
      <c r="H55" s="315">
        <v>0</v>
      </c>
      <c r="I55" s="315">
        <v>2</v>
      </c>
      <c r="J55" s="315">
        <v>3</v>
      </c>
      <c r="K55" s="315">
        <v>0</v>
      </c>
      <c r="L55" s="315">
        <v>0</v>
      </c>
      <c r="M55" s="315">
        <v>0</v>
      </c>
      <c r="N55" s="315">
        <v>0</v>
      </c>
      <c r="O55" s="855">
        <v>14</v>
      </c>
      <c r="P55" s="582">
        <v>92</v>
      </c>
    </row>
    <row r="56" spans="1:16" ht="12" customHeight="1" x14ac:dyDescent="0.2">
      <c r="A56" s="86">
        <v>93</v>
      </c>
      <c r="B56" s="61" t="s">
        <v>76</v>
      </c>
      <c r="C56" s="319"/>
      <c r="D56" s="315">
        <v>59</v>
      </c>
      <c r="E56" s="315">
        <v>98</v>
      </c>
      <c r="F56" s="315">
        <v>92</v>
      </c>
      <c r="G56" s="315">
        <v>27</v>
      </c>
      <c r="H56" s="315">
        <v>63</v>
      </c>
      <c r="I56" s="315">
        <v>99</v>
      </c>
      <c r="J56" s="315">
        <v>65</v>
      </c>
      <c r="K56" s="315">
        <v>81</v>
      </c>
      <c r="L56" s="315">
        <v>41</v>
      </c>
      <c r="M56" s="315">
        <v>32</v>
      </c>
      <c r="N56" s="315">
        <v>84</v>
      </c>
      <c r="O56" s="855">
        <v>741</v>
      </c>
      <c r="P56" s="582">
        <v>93</v>
      </c>
    </row>
    <row r="57" spans="1:16" ht="12" customHeight="1" x14ac:dyDescent="0.2">
      <c r="A57" s="86">
        <v>94</v>
      </c>
      <c r="B57" s="61" t="s">
        <v>77</v>
      </c>
      <c r="C57" s="319"/>
      <c r="D57" s="315">
        <v>54</v>
      </c>
      <c r="E57" s="315">
        <v>138</v>
      </c>
      <c r="F57" s="315">
        <v>119</v>
      </c>
      <c r="G57" s="315">
        <v>29</v>
      </c>
      <c r="H57" s="315">
        <v>94</v>
      </c>
      <c r="I57" s="315">
        <v>148</v>
      </c>
      <c r="J57" s="315">
        <v>81</v>
      </c>
      <c r="K57" s="315">
        <v>98</v>
      </c>
      <c r="L57" s="315">
        <v>85</v>
      </c>
      <c r="M57" s="315">
        <v>34</v>
      </c>
      <c r="N57" s="315">
        <v>100</v>
      </c>
      <c r="O57" s="855">
        <v>980</v>
      </c>
      <c r="P57" s="582">
        <v>94</v>
      </c>
    </row>
    <row r="58" spans="1:16" ht="12" customHeight="1" x14ac:dyDescent="0.2">
      <c r="A58" s="86">
        <v>101</v>
      </c>
      <c r="B58" s="61" t="s">
        <v>78</v>
      </c>
      <c r="C58" s="319"/>
      <c r="D58" s="315">
        <v>71</v>
      </c>
      <c r="E58" s="315">
        <v>186</v>
      </c>
      <c r="F58" s="315">
        <v>167</v>
      </c>
      <c r="G58" s="315">
        <v>35</v>
      </c>
      <c r="H58" s="315">
        <v>145</v>
      </c>
      <c r="I58" s="315">
        <v>158</v>
      </c>
      <c r="J58" s="315">
        <v>155</v>
      </c>
      <c r="K58" s="315">
        <v>174</v>
      </c>
      <c r="L58" s="315">
        <v>115</v>
      </c>
      <c r="M58" s="315">
        <v>48</v>
      </c>
      <c r="N58" s="315">
        <v>118</v>
      </c>
      <c r="O58" s="855">
        <v>1372</v>
      </c>
      <c r="P58" s="582">
        <v>101</v>
      </c>
    </row>
    <row r="59" spans="1:16" ht="12" customHeight="1" x14ac:dyDescent="0.2">
      <c r="A59" s="86">
        <v>102</v>
      </c>
      <c r="B59" s="61" t="s">
        <v>79</v>
      </c>
      <c r="C59" s="319"/>
      <c r="D59" s="315">
        <v>2</v>
      </c>
      <c r="E59" s="315">
        <v>4</v>
      </c>
      <c r="F59" s="315">
        <v>3</v>
      </c>
      <c r="G59" s="315">
        <v>0</v>
      </c>
      <c r="H59" s="315">
        <v>3</v>
      </c>
      <c r="I59" s="315">
        <v>4</v>
      </c>
      <c r="J59" s="315">
        <v>7</v>
      </c>
      <c r="K59" s="315">
        <v>3</v>
      </c>
      <c r="L59" s="315">
        <v>6</v>
      </c>
      <c r="M59" s="315">
        <v>1</v>
      </c>
      <c r="N59" s="315">
        <v>12</v>
      </c>
      <c r="O59" s="855">
        <v>45</v>
      </c>
      <c r="P59" s="582">
        <v>102</v>
      </c>
    </row>
    <row r="60" spans="1:16" ht="12" customHeight="1" x14ac:dyDescent="0.2">
      <c r="A60" s="86">
        <v>103</v>
      </c>
      <c r="B60" s="61" t="s">
        <v>80</v>
      </c>
      <c r="C60" s="319"/>
      <c r="D60" s="315">
        <v>14</v>
      </c>
      <c r="E60" s="315">
        <v>49</v>
      </c>
      <c r="F60" s="315">
        <v>34</v>
      </c>
      <c r="G60" s="315">
        <v>2</v>
      </c>
      <c r="H60" s="315">
        <v>29</v>
      </c>
      <c r="I60" s="315">
        <v>29</v>
      </c>
      <c r="J60" s="315">
        <v>55</v>
      </c>
      <c r="K60" s="315">
        <v>77</v>
      </c>
      <c r="L60" s="315">
        <v>21</v>
      </c>
      <c r="M60" s="315">
        <v>18</v>
      </c>
      <c r="N60" s="315">
        <v>18</v>
      </c>
      <c r="O60" s="855">
        <v>346</v>
      </c>
      <c r="P60" s="582">
        <v>103</v>
      </c>
    </row>
    <row r="61" spans="1:16" ht="12" customHeight="1" x14ac:dyDescent="0.2">
      <c r="A61" s="86">
        <v>105</v>
      </c>
      <c r="B61" s="61" t="s">
        <v>81</v>
      </c>
      <c r="C61" s="319"/>
      <c r="D61" s="315">
        <v>8</v>
      </c>
      <c r="E61" s="315">
        <v>34</v>
      </c>
      <c r="F61" s="315">
        <v>28</v>
      </c>
      <c r="G61" s="315">
        <v>2</v>
      </c>
      <c r="H61" s="315">
        <v>24</v>
      </c>
      <c r="I61" s="315">
        <v>36</v>
      </c>
      <c r="J61" s="315">
        <v>27</v>
      </c>
      <c r="K61" s="315">
        <v>32</v>
      </c>
      <c r="L61" s="315">
        <v>11</v>
      </c>
      <c r="M61" s="315">
        <v>8</v>
      </c>
      <c r="N61" s="315">
        <v>20</v>
      </c>
      <c r="O61" s="855">
        <v>230</v>
      </c>
      <c r="P61" s="582">
        <v>105</v>
      </c>
    </row>
    <row r="62" spans="1:16" ht="12" customHeight="1" x14ac:dyDescent="0.2">
      <c r="A62" s="86">
        <v>106</v>
      </c>
      <c r="B62" s="61" t="s">
        <v>82</v>
      </c>
      <c r="C62" s="319"/>
      <c r="D62" s="315">
        <v>22</v>
      </c>
      <c r="E62" s="315">
        <v>79</v>
      </c>
      <c r="F62" s="315">
        <v>70</v>
      </c>
      <c r="G62" s="315">
        <v>10</v>
      </c>
      <c r="H62" s="315">
        <v>28</v>
      </c>
      <c r="I62" s="315">
        <v>67</v>
      </c>
      <c r="J62" s="315">
        <v>46</v>
      </c>
      <c r="K62" s="315">
        <v>37</v>
      </c>
      <c r="L62" s="315">
        <v>17</v>
      </c>
      <c r="M62" s="315">
        <v>26</v>
      </c>
      <c r="N62" s="315">
        <v>51</v>
      </c>
      <c r="O62" s="855">
        <v>453</v>
      </c>
      <c r="P62" s="582">
        <v>106</v>
      </c>
    </row>
    <row r="63" spans="1:16" ht="12" customHeight="1" x14ac:dyDescent="0.2">
      <c r="A63" s="86">
        <v>107</v>
      </c>
      <c r="B63" s="61" t="s">
        <v>83</v>
      </c>
      <c r="C63" s="319"/>
      <c r="D63" s="315">
        <v>35</v>
      </c>
      <c r="E63" s="315">
        <v>141</v>
      </c>
      <c r="F63" s="315">
        <v>116</v>
      </c>
      <c r="G63" s="315">
        <v>22</v>
      </c>
      <c r="H63" s="315">
        <v>108</v>
      </c>
      <c r="I63" s="315">
        <v>130</v>
      </c>
      <c r="J63" s="315">
        <v>77</v>
      </c>
      <c r="K63" s="315">
        <v>123</v>
      </c>
      <c r="L63" s="315">
        <v>75</v>
      </c>
      <c r="M63" s="315">
        <v>37</v>
      </c>
      <c r="N63" s="315">
        <v>80</v>
      </c>
      <c r="O63" s="855">
        <v>944</v>
      </c>
      <c r="P63" s="582">
        <v>107</v>
      </c>
    </row>
    <row r="64" spans="1:16" ht="12" customHeight="1" x14ac:dyDescent="0.2">
      <c r="A64" s="86">
        <v>108</v>
      </c>
      <c r="B64" s="61" t="s">
        <v>84</v>
      </c>
      <c r="C64" s="319"/>
      <c r="D64" s="315">
        <v>28</v>
      </c>
      <c r="E64" s="315">
        <v>88</v>
      </c>
      <c r="F64" s="315">
        <v>58</v>
      </c>
      <c r="G64" s="315">
        <v>7</v>
      </c>
      <c r="H64" s="315">
        <v>34</v>
      </c>
      <c r="I64" s="315">
        <v>75</v>
      </c>
      <c r="J64" s="315">
        <v>43</v>
      </c>
      <c r="K64" s="315">
        <v>46</v>
      </c>
      <c r="L64" s="315">
        <v>38</v>
      </c>
      <c r="M64" s="315">
        <v>21</v>
      </c>
      <c r="N64" s="315">
        <v>63</v>
      </c>
      <c r="O64" s="855">
        <v>501</v>
      </c>
      <c r="P64" s="582">
        <v>108</v>
      </c>
    </row>
    <row r="65" spans="1:16" ht="12" customHeight="1" x14ac:dyDescent="0.2">
      <c r="A65" s="86">
        <v>109</v>
      </c>
      <c r="B65" s="61" t="s">
        <v>145</v>
      </c>
      <c r="C65" s="319"/>
      <c r="D65" s="315">
        <v>6</v>
      </c>
      <c r="E65" s="315">
        <v>16</v>
      </c>
      <c r="F65" s="315">
        <v>16</v>
      </c>
      <c r="G65" s="315">
        <v>3</v>
      </c>
      <c r="H65" s="315">
        <v>24</v>
      </c>
      <c r="I65" s="315">
        <v>19</v>
      </c>
      <c r="J65" s="315">
        <v>22</v>
      </c>
      <c r="K65" s="315">
        <v>37</v>
      </c>
      <c r="L65" s="315">
        <v>24</v>
      </c>
      <c r="M65" s="315">
        <v>11</v>
      </c>
      <c r="N65" s="315">
        <v>20</v>
      </c>
      <c r="O65" s="855">
        <v>198</v>
      </c>
      <c r="P65" s="582">
        <v>109</v>
      </c>
    </row>
    <row r="66" spans="1:16" ht="12" customHeight="1" x14ac:dyDescent="0.2">
      <c r="A66" s="86">
        <v>111</v>
      </c>
      <c r="B66" s="61" t="s">
        <v>85</v>
      </c>
      <c r="C66" s="320"/>
      <c r="D66" s="316">
        <v>216</v>
      </c>
      <c r="E66" s="316">
        <v>646</v>
      </c>
      <c r="F66" s="316">
        <v>406</v>
      </c>
      <c r="G66" s="316">
        <v>103</v>
      </c>
      <c r="H66" s="316">
        <v>192</v>
      </c>
      <c r="I66" s="316">
        <v>244</v>
      </c>
      <c r="J66" s="316">
        <v>199</v>
      </c>
      <c r="K66" s="316">
        <v>151</v>
      </c>
      <c r="L66" s="316">
        <v>73</v>
      </c>
      <c r="M66" s="316">
        <v>78</v>
      </c>
      <c r="N66" s="316">
        <v>187</v>
      </c>
      <c r="O66" s="855">
        <v>2495</v>
      </c>
      <c r="P66" s="582">
        <v>111</v>
      </c>
    </row>
    <row r="67" spans="1:16" ht="12" customHeight="1" x14ac:dyDescent="0.2">
      <c r="A67" s="86">
        <v>112</v>
      </c>
      <c r="B67" s="61" t="s">
        <v>86</v>
      </c>
      <c r="C67" s="320"/>
      <c r="D67" s="316">
        <v>258</v>
      </c>
      <c r="E67" s="316">
        <v>640</v>
      </c>
      <c r="F67" s="316">
        <v>443</v>
      </c>
      <c r="G67" s="316">
        <v>116</v>
      </c>
      <c r="H67" s="316">
        <v>252</v>
      </c>
      <c r="I67" s="316">
        <v>284</v>
      </c>
      <c r="J67" s="316">
        <v>291</v>
      </c>
      <c r="K67" s="316">
        <v>194</v>
      </c>
      <c r="L67" s="316">
        <v>91</v>
      </c>
      <c r="M67" s="316">
        <v>105</v>
      </c>
      <c r="N67" s="316">
        <v>239</v>
      </c>
      <c r="O67" s="855">
        <v>2913</v>
      </c>
      <c r="P67" s="582">
        <v>112</v>
      </c>
    </row>
    <row r="68" spans="1:16" ht="12" customHeight="1" x14ac:dyDescent="0.2">
      <c r="A68" s="86">
        <v>113</v>
      </c>
      <c r="B68" s="61" t="s">
        <v>87</v>
      </c>
      <c r="C68" s="320"/>
      <c r="D68" s="316">
        <v>17</v>
      </c>
      <c r="E68" s="316">
        <v>39</v>
      </c>
      <c r="F68" s="316">
        <v>9</v>
      </c>
      <c r="G68" s="316">
        <v>5</v>
      </c>
      <c r="H68" s="316">
        <v>13</v>
      </c>
      <c r="I68" s="316">
        <v>12</v>
      </c>
      <c r="J68" s="316">
        <v>26</v>
      </c>
      <c r="K68" s="316">
        <v>35</v>
      </c>
      <c r="L68" s="316">
        <v>15</v>
      </c>
      <c r="M68" s="316">
        <v>6</v>
      </c>
      <c r="N68" s="316">
        <v>13</v>
      </c>
      <c r="O68" s="855">
        <v>190</v>
      </c>
      <c r="P68" s="582">
        <v>113</v>
      </c>
    </row>
    <row r="69" spans="1:16" ht="12" customHeight="1" x14ac:dyDescent="0.2">
      <c r="A69" s="86">
        <v>121</v>
      </c>
      <c r="B69" s="61" t="s">
        <v>61</v>
      </c>
      <c r="C69" s="319"/>
      <c r="D69" s="315">
        <v>301</v>
      </c>
      <c r="E69" s="315">
        <v>881</v>
      </c>
      <c r="F69" s="315">
        <v>568</v>
      </c>
      <c r="G69" s="315">
        <v>119</v>
      </c>
      <c r="H69" s="315">
        <v>238</v>
      </c>
      <c r="I69" s="315">
        <v>277</v>
      </c>
      <c r="J69" s="315">
        <v>246</v>
      </c>
      <c r="K69" s="315">
        <v>204</v>
      </c>
      <c r="L69" s="315">
        <v>110</v>
      </c>
      <c r="M69" s="315">
        <v>120</v>
      </c>
      <c r="N69" s="315">
        <v>253</v>
      </c>
      <c r="O69" s="855">
        <v>3317</v>
      </c>
      <c r="P69" s="582">
        <v>121</v>
      </c>
    </row>
    <row r="70" spans="1:16" ht="12" customHeight="1" x14ac:dyDescent="0.2">
      <c r="A70" s="86">
        <v>122</v>
      </c>
      <c r="B70" s="61" t="s">
        <v>62</v>
      </c>
      <c r="C70" s="319"/>
      <c r="D70" s="315">
        <v>222</v>
      </c>
      <c r="E70" s="315">
        <v>577</v>
      </c>
      <c r="F70" s="315">
        <v>408</v>
      </c>
      <c r="G70" s="315">
        <v>89</v>
      </c>
      <c r="H70" s="315">
        <v>223</v>
      </c>
      <c r="I70" s="315">
        <v>318</v>
      </c>
      <c r="J70" s="315">
        <v>215</v>
      </c>
      <c r="K70" s="315">
        <v>197</v>
      </c>
      <c r="L70" s="315">
        <v>120</v>
      </c>
      <c r="M70" s="315">
        <v>128</v>
      </c>
      <c r="N70" s="315">
        <v>202</v>
      </c>
      <c r="O70" s="855">
        <v>2699</v>
      </c>
      <c r="P70" s="582">
        <v>122</v>
      </c>
    </row>
    <row r="71" spans="1:16" ht="12" customHeight="1" x14ac:dyDescent="0.2">
      <c r="A71" s="86">
        <v>123</v>
      </c>
      <c r="B71" s="61" t="s">
        <v>63</v>
      </c>
      <c r="C71" s="319"/>
      <c r="D71" s="315">
        <v>85</v>
      </c>
      <c r="E71" s="315">
        <v>193</v>
      </c>
      <c r="F71" s="315">
        <v>142</v>
      </c>
      <c r="G71" s="315">
        <v>36</v>
      </c>
      <c r="H71" s="315">
        <v>105</v>
      </c>
      <c r="I71" s="315">
        <v>151</v>
      </c>
      <c r="J71" s="315">
        <v>125</v>
      </c>
      <c r="K71" s="315">
        <v>122</v>
      </c>
      <c r="L71" s="315">
        <v>68</v>
      </c>
      <c r="M71" s="315">
        <v>43</v>
      </c>
      <c r="N71" s="315">
        <v>116</v>
      </c>
      <c r="O71" s="855">
        <v>1186</v>
      </c>
      <c r="P71" s="582">
        <v>123</v>
      </c>
    </row>
    <row r="72" spans="1:16" ht="12" customHeight="1" x14ac:dyDescent="0.2">
      <c r="A72" s="86"/>
      <c r="B72" s="61"/>
      <c r="C72" s="319"/>
      <c r="D72" s="315"/>
      <c r="E72" s="315"/>
      <c r="F72" s="315"/>
      <c r="G72" s="315"/>
      <c r="H72" s="315"/>
      <c r="I72" s="315"/>
      <c r="J72" s="315"/>
      <c r="K72" s="315"/>
      <c r="L72" s="315"/>
      <c r="M72" s="315"/>
      <c r="N72" s="315"/>
      <c r="O72" s="323"/>
      <c r="P72" s="582"/>
    </row>
    <row r="73" spans="1:16" ht="12" customHeight="1" x14ac:dyDescent="0.2">
      <c r="A73" s="85">
        <v>1</v>
      </c>
      <c r="B73" s="86" t="s">
        <v>2</v>
      </c>
      <c r="C73" s="321"/>
      <c r="D73" s="315">
        <v>1403</v>
      </c>
      <c r="E73" s="315">
        <v>2180</v>
      </c>
      <c r="F73" s="315">
        <v>1189</v>
      </c>
      <c r="G73" s="315">
        <v>444</v>
      </c>
      <c r="H73" s="315">
        <v>633</v>
      </c>
      <c r="I73" s="315">
        <v>537</v>
      </c>
      <c r="J73" s="315">
        <v>544</v>
      </c>
      <c r="K73" s="315">
        <v>431</v>
      </c>
      <c r="L73" s="315">
        <v>270</v>
      </c>
      <c r="M73" s="315">
        <v>308</v>
      </c>
      <c r="N73" s="315">
        <v>541</v>
      </c>
      <c r="O73" s="855">
        <v>8480</v>
      </c>
      <c r="P73" s="140">
        <v>1</v>
      </c>
    </row>
    <row r="74" spans="1:16" ht="12" customHeight="1" x14ac:dyDescent="0.2">
      <c r="A74" s="85">
        <v>2</v>
      </c>
      <c r="B74" s="86" t="s">
        <v>6</v>
      </c>
      <c r="C74" s="321"/>
      <c r="D74" s="315">
        <v>703</v>
      </c>
      <c r="E74" s="315">
        <v>1653</v>
      </c>
      <c r="F74" s="315">
        <v>1634</v>
      </c>
      <c r="G74" s="315">
        <v>272</v>
      </c>
      <c r="H74" s="315">
        <v>600</v>
      </c>
      <c r="I74" s="315">
        <v>809</v>
      </c>
      <c r="J74" s="315">
        <v>743</v>
      </c>
      <c r="K74" s="315">
        <v>791</v>
      </c>
      <c r="L74" s="315">
        <v>375</v>
      </c>
      <c r="M74" s="315">
        <v>459</v>
      </c>
      <c r="N74" s="315">
        <v>751</v>
      </c>
      <c r="O74" s="855">
        <v>8790</v>
      </c>
      <c r="P74" s="140">
        <v>2</v>
      </c>
    </row>
    <row r="75" spans="1:16" ht="12" customHeight="1" x14ac:dyDescent="0.2">
      <c r="A75" s="85">
        <v>3</v>
      </c>
      <c r="B75" s="86" t="s">
        <v>10</v>
      </c>
      <c r="C75" s="321"/>
      <c r="D75" s="315">
        <v>1146</v>
      </c>
      <c r="E75" s="315">
        <v>2222</v>
      </c>
      <c r="F75" s="315">
        <v>1632</v>
      </c>
      <c r="G75" s="315">
        <v>454</v>
      </c>
      <c r="H75" s="315">
        <v>768</v>
      </c>
      <c r="I75" s="315">
        <v>982</v>
      </c>
      <c r="J75" s="315">
        <v>873</v>
      </c>
      <c r="K75" s="315">
        <v>851</v>
      </c>
      <c r="L75" s="315">
        <v>424</v>
      </c>
      <c r="M75" s="315">
        <v>475</v>
      </c>
      <c r="N75" s="315">
        <v>903</v>
      </c>
      <c r="O75" s="855">
        <v>10730</v>
      </c>
      <c r="P75" s="140">
        <v>3</v>
      </c>
    </row>
    <row r="76" spans="1:16" ht="12" customHeight="1" x14ac:dyDescent="0.2">
      <c r="A76" s="85">
        <v>4</v>
      </c>
      <c r="B76" s="86" t="s">
        <v>3</v>
      </c>
      <c r="C76" s="321"/>
      <c r="D76" s="315">
        <v>739</v>
      </c>
      <c r="E76" s="315">
        <v>1672</v>
      </c>
      <c r="F76" s="315">
        <v>1354</v>
      </c>
      <c r="G76" s="315">
        <v>349</v>
      </c>
      <c r="H76" s="315">
        <v>753</v>
      </c>
      <c r="I76" s="315">
        <v>978</v>
      </c>
      <c r="J76" s="315">
        <v>911</v>
      </c>
      <c r="K76" s="315">
        <v>789</v>
      </c>
      <c r="L76" s="315">
        <v>402</v>
      </c>
      <c r="M76" s="315">
        <v>358</v>
      </c>
      <c r="N76" s="315">
        <v>740</v>
      </c>
      <c r="O76" s="855">
        <v>9045</v>
      </c>
      <c r="P76" s="140">
        <v>4</v>
      </c>
    </row>
    <row r="77" spans="1:16" ht="12" customHeight="1" x14ac:dyDescent="0.2">
      <c r="A77" s="85">
        <v>5</v>
      </c>
      <c r="B77" s="86" t="s">
        <v>7</v>
      </c>
      <c r="C77" s="321"/>
      <c r="D77" s="315">
        <v>347</v>
      </c>
      <c r="E77" s="315">
        <v>877</v>
      </c>
      <c r="F77" s="315">
        <v>742</v>
      </c>
      <c r="G77" s="315">
        <v>153</v>
      </c>
      <c r="H77" s="315">
        <v>466</v>
      </c>
      <c r="I77" s="315">
        <v>671</v>
      </c>
      <c r="J77" s="315">
        <v>494</v>
      </c>
      <c r="K77" s="315">
        <v>494</v>
      </c>
      <c r="L77" s="315">
        <v>315</v>
      </c>
      <c r="M77" s="315">
        <v>174</v>
      </c>
      <c r="N77" s="315">
        <v>503</v>
      </c>
      <c r="O77" s="855">
        <v>5236</v>
      </c>
      <c r="P77" s="140">
        <v>5</v>
      </c>
    </row>
    <row r="78" spans="1:16" ht="12" customHeight="1" x14ac:dyDescent="0.2">
      <c r="A78" s="85">
        <v>6</v>
      </c>
      <c r="B78" s="86" t="s">
        <v>11</v>
      </c>
      <c r="C78" s="321"/>
      <c r="D78" s="315">
        <v>123</v>
      </c>
      <c r="E78" s="315">
        <v>366</v>
      </c>
      <c r="F78" s="315">
        <v>335</v>
      </c>
      <c r="G78" s="315">
        <v>85</v>
      </c>
      <c r="H78" s="315">
        <v>262</v>
      </c>
      <c r="I78" s="315">
        <v>411</v>
      </c>
      <c r="J78" s="315">
        <v>341</v>
      </c>
      <c r="K78" s="315">
        <v>432</v>
      </c>
      <c r="L78" s="315">
        <v>269</v>
      </c>
      <c r="M78" s="315">
        <v>87</v>
      </c>
      <c r="N78" s="315">
        <v>268</v>
      </c>
      <c r="O78" s="855">
        <v>2979</v>
      </c>
      <c r="P78" s="140">
        <v>6</v>
      </c>
    </row>
    <row r="79" spans="1:16" ht="12" customHeight="1" x14ac:dyDescent="0.2">
      <c r="A79" s="85">
        <v>7</v>
      </c>
      <c r="B79" s="86" t="s">
        <v>4</v>
      </c>
      <c r="C79" s="321"/>
      <c r="D79" s="315">
        <v>125</v>
      </c>
      <c r="E79" s="315">
        <v>298</v>
      </c>
      <c r="F79" s="315">
        <v>248</v>
      </c>
      <c r="G79" s="315">
        <v>59</v>
      </c>
      <c r="H79" s="315">
        <v>158</v>
      </c>
      <c r="I79" s="315">
        <v>263</v>
      </c>
      <c r="J79" s="315">
        <v>224</v>
      </c>
      <c r="K79" s="315">
        <v>280</v>
      </c>
      <c r="L79" s="315">
        <v>151</v>
      </c>
      <c r="M79" s="315">
        <v>76</v>
      </c>
      <c r="N79" s="315">
        <v>170</v>
      </c>
      <c r="O79" s="855">
        <v>2052</v>
      </c>
      <c r="P79" s="140">
        <v>7</v>
      </c>
    </row>
    <row r="80" spans="1:16" ht="12" customHeight="1" x14ac:dyDescent="0.2">
      <c r="A80" s="85">
        <v>8</v>
      </c>
      <c r="B80" s="86" t="s">
        <v>5</v>
      </c>
      <c r="C80" s="321"/>
      <c r="D80" s="315">
        <v>190</v>
      </c>
      <c r="E80" s="315">
        <v>432</v>
      </c>
      <c r="F80" s="315">
        <v>382</v>
      </c>
      <c r="G80" s="315">
        <v>90</v>
      </c>
      <c r="H80" s="315">
        <v>213</v>
      </c>
      <c r="I80" s="315">
        <v>299</v>
      </c>
      <c r="J80" s="315">
        <v>250</v>
      </c>
      <c r="K80" s="315">
        <v>256</v>
      </c>
      <c r="L80" s="315">
        <v>168</v>
      </c>
      <c r="M80" s="315">
        <v>93</v>
      </c>
      <c r="N80" s="315">
        <v>241</v>
      </c>
      <c r="O80" s="855">
        <v>2614</v>
      </c>
      <c r="P80" s="140">
        <v>8</v>
      </c>
    </row>
    <row r="81" spans="1:16" ht="12" customHeight="1" x14ac:dyDescent="0.2">
      <c r="A81" s="85">
        <v>9</v>
      </c>
      <c r="B81" s="86" t="s">
        <v>8</v>
      </c>
      <c r="C81" s="321"/>
      <c r="D81" s="315">
        <v>191</v>
      </c>
      <c r="E81" s="315">
        <v>361</v>
      </c>
      <c r="F81" s="315">
        <v>322</v>
      </c>
      <c r="G81" s="315">
        <v>79</v>
      </c>
      <c r="H81" s="315">
        <v>196</v>
      </c>
      <c r="I81" s="315">
        <v>313</v>
      </c>
      <c r="J81" s="315">
        <v>225</v>
      </c>
      <c r="K81" s="315">
        <v>239</v>
      </c>
      <c r="L81" s="315">
        <v>171</v>
      </c>
      <c r="M81" s="315">
        <v>92</v>
      </c>
      <c r="N81" s="315">
        <v>259</v>
      </c>
      <c r="O81" s="855">
        <v>2448</v>
      </c>
      <c r="P81" s="140">
        <v>9</v>
      </c>
    </row>
    <row r="82" spans="1:16" ht="12" customHeight="1" x14ac:dyDescent="0.2">
      <c r="A82" s="85">
        <v>10</v>
      </c>
      <c r="B82" s="86" t="s">
        <v>9</v>
      </c>
      <c r="C82" s="321"/>
      <c r="D82" s="315">
        <v>186</v>
      </c>
      <c r="E82" s="315">
        <v>597</v>
      </c>
      <c r="F82" s="315">
        <v>492</v>
      </c>
      <c r="G82" s="315">
        <v>81</v>
      </c>
      <c r="H82" s="315">
        <v>395</v>
      </c>
      <c r="I82" s="315">
        <v>518</v>
      </c>
      <c r="J82" s="315">
        <v>432</v>
      </c>
      <c r="K82" s="315">
        <v>529</v>
      </c>
      <c r="L82" s="315">
        <v>307</v>
      </c>
      <c r="M82" s="315">
        <v>170</v>
      </c>
      <c r="N82" s="315">
        <v>382</v>
      </c>
      <c r="O82" s="855">
        <v>4089</v>
      </c>
      <c r="P82" s="140">
        <v>10</v>
      </c>
    </row>
    <row r="83" spans="1:16" ht="12" customHeight="1" x14ac:dyDescent="0.2">
      <c r="A83" s="85">
        <v>11</v>
      </c>
      <c r="B83" s="86" t="s">
        <v>93</v>
      </c>
      <c r="C83" s="321"/>
      <c r="D83" s="315">
        <v>491</v>
      </c>
      <c r="E83" s="315">
        <v>1325</v>
      </c>
      <c r="F83" s="315">
        <v>858</v>
      </c>
      <c r="G83" s="315">
        <v>224</v>
      </c>
      <c r="H83" s="315">
        <v>457</v>
      </c>
      <c r="I83" s="315">
        <v>540</v>
      </c>
      <c r="J83" s="315">
        <v>516</v>
      </c>
      <c r="K83" s="315">
        <v>380</v>
      </c>
      <c r="L83" s="315">
        <v>179</v>
      </c>
      <c r="M83" s="315">
        <v>189</v>
      </c>
      <c r="N83" s="315">
        <v>439</v>
      </c>
      <c r="O83" s="855">
        <v>5598</v>
      </c>
      <c r="P83" s="140">
        <v>11</v>
      </c>
    </row>
    <row r="84" spans="1:16" ht="12" customHeight="1" x14ac:dyDescent="0.2">
      <c r="A84" s="85">
        <v>12</v>
      </c>
      <c r="B84" s="86" t="s">
        <v>165</v>
      </c>
      <c r="C84" s="321"/>
      <c r="D84" s="315">
        <v>608</v>
      </c>
      <c r="E84" s="315">
        <v>1651</v>
      </c>
      <c r="F84" s="315">
        <v>1118</v>
      </c>
      <c r="G84" s="315">
        <v>244</v>
      </c>
      <c r="H84" s="315">
        <v>566</v>
      </c>
      <c r="I84" s="315">
        <v>746</v>
      </c>
      <c r="J84" s="315">
        <v>586</v>
      </c>
      <c r="K84" s="315">
        <v>523</v>
      </c>
      <c r="L84" s="315">
        <v>298</v>
      </c>
      <c r="M84" s="315">
        <v>291</v>
      </c>
      <c r="N84" s="315">
        <v>571</v>
      </c>
      <c r="O84" s="855">
        <v>7202</v>
      </c>
      <c r="P84" s="140">
        <v>12</v>
      </c>
    </row>
    <row r="85" spans="1:16" ht="12" customHeight="1" x14ac:dyDescent="0.2">
      <c r="A85" s="85"/>
      <c r="B85" s="86"/>
      <c r="C85" s="321"/>
      <c r="D85" s="312"/>
      <c r="E85" s="312"/>
      <c r="F85" s="312"/>
      <c r="G85" s="312"/>
      <c r="H85" s="312"/>
      <c r="I85" s="312"/>
      <c r="J85" s="312"/>
      <c r="K85" s="312"/>
      <c r="L85" s="312"/>
      <c r="M85" s="312"/>
      <c r="N85" s="312"/>
      <c r="O85" s="349"/>
      <c r="P85" s="140"/>
    </row>
    <row r="86" spans="1:16" ht="12" customHeight="1" x14ac:dyDescent="0.2">
      <c r="A86" s="86"/>
      <c r="B86" s="317" t="s">
        <v>20</v>
      </c>
      <c r="C86" s="322">
        <v>2605</v>
      </c>
      <c r="D86" s="318">
        <v>6252</v>
      </c>
      <c r="E86" s="318">
        <v>13634</v>
      </c>
      <c r="F86" s="318">
        <v>10306</v>
      </c>
      <c r="G86" s="318">
        <v>2534</v>
      </c>
      <c r="H86" s="318">
        <v>5467</v>
      </c>
      <c r="I86" s="318">
        <v>7067</v>
      </c>
      <c r="J86" s="318">
        <v>6139</v>
      </c>
      <c r="K86" s="318">
        <v>5995</v>
      </c>
      <c r="L86" s="318">
        <v>3329</v>
      </c>
      <c r="M86" s="318">
        <v>2772</v>
      </c>
      <c r="N86" s="318">
        <v>5768</v>
      </c>
      <c r="O86" s="854">
        <v>69263</v>
      </c>
      <c r="P86" s="582" t="s">
        <v>246</v>
      </c>
    </row>
    <row r="87" spans="1:16" ht="10.15" customHeight="1" x14ac:dyDescent="0.2">
      <c r="A87" s="346"/>
      <c r="B87" s="346"/>
      <c r="C87" s="346"/>
      <c r="D87" s="346"/>
      <c r="E87" s="346"/>
      <c r="F87" s="347"/>
      <c r="G87" s="348"/>
      <c r="H87" s="346"/>
      <c r="I87" s="346"/>
      <c r="J87" s="346"/>
      <c r="K87" s="346"/>
      <c r="L87" s="346"/>
      <c r="M87" s="346"/>
      <c r="N87" s="346"/>
      <c r="O87" s="346"/>
      <c r="P87" s="346"/>
    </row>
    <row r="88" spans="1:16" ht="12" customHeight="1" x14ac:dyDescent="0.2">
      <c r="A88" s="313" t="s">
        <v>218</v>
      </c>
      <c r="B88" s="311"/>
      <c r="C88" s="303"/>
      <c r="D88" s="303"/>
      <c r="E88" s="303"/>
      <c r="F88" s="303"/>
      <c r="G88" s="303"/>
      <c r="H88" s="303"/>
      <c r="I88" s="303"/>
      <c r="J88" s="303"/>
      <c r="K88" s="303"/>
      <c r="L88" s="303"/>
      <c r="M88" s="303"/>
      <c r="N88" s="303"/>
      <c r="P88" s="314" t="s">
        <v>247</v>
      </c>
    </row>
    <row r="89" spans="1:16" ht="12" customHeight="1" x14ac:dyDescent="0.2">
      <c r="A89" s="303"/>
      <c r="B89" s="303"/>
      <c r="C89" s="303"/>
      <c r="D89" s="303"/>
      <c r="E89" s="303"/>
      <c r="F89" s="303"/>
      <c r="G89" s="303"/>
      <c r="H89" s="303"/>
      <c r="I89" s="303"/>
      <c r="J89" s="303"/>
      <c r="K89" s="303"/>
      <c r="L89" s="303"/>
      <c r="M89" s="303"/>
      <c r="N89" s="303"/>
      <c r="O89" s="303"/>
      <c r="P89" s="330"/>
    </row>
    <row r="90" spans="1:16" x14ac:dyDescent="0.2">
      <c r="A90" s="330"/>
      <c r="B90" s="330"/>
      <c r="C90" s="330"/>
      <c r="D90" s="330"/>
      <c r="E90" s="330"/>
      <c r="F90" s="330"/>
      <c r="G90" s="330"/>
      <c r="H90" s="330"/>
      <c r="I90" s="330"/>
      <c r="J90" s="330"/>
      <c r="K90" s="330"/>
      <c r="L90" s="330"/>
      <c r="M90" s="330"/>
      <c r="N90" s="330"/>
      <c r="O90" s="330"/>
      <c r="P90" s="330"/>
    </row>
    <row r="91" spans="1:16" x14ac:dyDescent="0.2">
      <c r="A91" s="330"/>
      <c r="B91" s="330"/>
      <c r="C91" s="330"/>
      <c r="D91" s="330"/>
      <c r="E91" s="330"/>
      <c r="F91" s="330"/>
      <c r="G91" s="330"/>
      <c r="H91" s="330"/>
      <c r="I91" s="330"/>
      <c r="J91" s="330"/>
      <c r="K91" s="330"/>
      <c r="L91" s="330"/>
      <c r="M91" s="330"/>
      <c r="N91" s="330"/>
      <c r="O91" s="330"/>
      <c r="P91" s="330"/>
    </row>
    <row r="92" spans="1:16" x14ac:dyDescent="0.2">
      <c r="A92" s="330"/>
      <c r="B92" s="330"/>
      <c r="C92" s="330"/>
      <c r="D92" s="330"/>
      <c r="E92" s="330"/>
      <c r="F92" s="330"/>
      <c r="G92" s="330"/>
      <c r="H92" s="330"/>
      <c r="I92" s="330"/>
      <c r="J92" s="330"/>
      <c r="K92" s="330"/>
      <c r="L92" s="330"/>
      <c r="M92" s="330"/>
      <c r="N92" s="330"/>
      <c r="O92" s="330"/>
      <c r="P92" s="330"/>
    </row>
    <row r="93" spans="1:16" x14ac:dyDescent="0.2">
      <c r="A93" s="330"/>
      <c r="B93" s="330"/>
      <c r="C93" s="330"/>
      <c r="D93" s="330"/>
      <c r="E93" s="330"/>
      <c r="F93" s="330"/>
      <c r="G93" s="330"/>
      <c r="H93" s="330"/>
      <c r="I93" s="330"/>
      <c r="J93" s="330"/>
      <c r="K93" s="330"/>
      <c r="L93" s="330"/>
      <c r="M93" s="330"/>
      <c r="N93" s="330"/>
      <c r="O93" s="330"/>
      <c r="P93" s="330"/>
    </row>
    <row r="94" spans="1:16" x14ac:dyDescent="0.2">
      <c r="A94" s="330"/>
      <c r="B94" s="330"/>
      <c r="C94" s="330"/>
      <c r="D94" s="330"/>
      <c r="E94" s="330"/>
      <c r="F94" s="330"/>
      <c r="G94" s="330"/>
      <c r="H94" s="330"/>
      <c r="I94" s="330"/>
      <c r="J94" s="330"/>
      <c r="K94" s="330"/>
      <c r="L94" s="330"/>
      <c r="M94" s="330"/>
      <c r="N94" s="330"/>
      <c r="O94" s="330"/>
      <c r="P94" s="330"/>
    </row>
    <row r="95" spans="1:16" x14ac:dyDescent="0.2">
      <c r="A95" s="330"/>
      <c r="B95" s="330"/>
      <c r="C95" s="330"/>
      <c r="D95" s="330"/>
      <c r="E95" s="330"/>
      <c r="F95" s="330"/>
      <c r="G95" s="330"/>
      <c r="H95" s="330"/>
      <c r="I95" s="330"/>
      <c r="J95" s="330"/>
      <c r="K95" s="330"/>
      <c r="L95" s="330"/>
      <c r="M95" s="330"/>
      <c r="N95" s="330"/>
      <c r="O95" s="330"/>
      <c r="P95" s="330"/>
    </row>
  </sheetData>
  <phoneticPr fontId="35" type="noConversion"/>
  <hyperlinks>
    <hyperlink ref="P1" location="INHALT!A1" display="INHALT!A1" xr:uid="{07CF86DA-DFF7-432E-95D0-002C40C1E1E9}"/>
  </hyperlinks>
  <printOptions horizontalCentered="1"/>
  <pageMargins left="0.70866141732283472" right="0.39370078740157483" top="0.59055118110236227" bottom="0.59055118110236227" header="0.31496062992125984" footer="0.31496062992125984"/>
  <pageSetup paperSize="9" scale="60" firstPageNumber="86" pageOrder="overThenDown" orientation="landscape" useFirstPageNumber="1" r:id="rId1"/>
  <headerFooter alignWithMargins="0">
    <oddFooter>&amp;CSeite &amp;P</oddFooter>
  </headerFooter>
  <rowBreaks count="1" manualBreakCount="1">
    <brk id="4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J112"/>
  <sheetViews>
    <sheetView topLeftCell="A27" zoomScale="115" zoomScaleNormal="115" zoomScaleSheetLayoutView="85" workbookViewId="0">
      <selection activeCell="A80" sqref="A80:XFD80"/>
    </sheetView>
  </sheetViews>
  <sheetFormatPr baseColWidth="10" defaultRowHeight="12.75" x14ac:dyDescent="0.2"/>
  <cols>
    <col min="1" max="1" width="3.5703125" customWidth="1"/>
    <col min="2" max="2" width="22.7109375" customWidth="1"/>
    <col min="3" max="4" width="3.5703125" customWidth="1"/>
    <col min="5" max="5" width="22" customWidth="1"/>
    <col min="6" max="7" width="3.5703125" customWidth="1"/>
    <col min="8" max="8" width="24.5703125" customWidth="1"/>
  </cols>
  <sheetData>
    <row r="2" spans="10:10" x14ac:dyDescent="0.2">
      <c r="J2" s="8"/>
    </row>
    <row r="31" spans="1:8" ht="3.75" customHeight="1" x14ac:dyDescent="0.2">
      <c r="A31" s="53"/>
      <c r="B31" s="53"/>
      <c r="C31" s="53"/>
      <c r="D31" s="53"/>
      <c r="E31" s="53"/>
      <c r="F31" s="53"/>
      <c r="G31" s="53"/>
      <c r="H31" s="53"/>
    </row>
    <row r="32" spans="1:8" x14ac:dyDescent="0.2">
      <c r="A32" s="426" t="s">
        <v>262</v>
      </c>
      <c r="B32" s="420"/>
      <c r="C32" s="420"/>
      <c r="D32" s="420"/>
      <c r="E32" s="420"/>
      <c r="F32" s="420"/>
      <c r="G32" s="420"/>
      <c r="H32" s="420"/>
    </row>
    <row r="33" spans="1:8" s="4" customFormat="1" ht="9.9499999999999993" customHeight="1" x14ac:dyDescent="0.2">
      <c r="A33" s="53"/>
      <c r="B33" s="53"/>
      <c r="C33" s="53"/>
      <c r="D33" s="53"/>
      <c r="E33" s="53"/>
      <c r="F33" s="53"/>
      <c r="G33" s="53"/>
      <c r="H33" s="53"/>
    </row>
    <row r="34" spans="1:8" s="4" customFormat="1" ht="9.9499999999999993" customHeight="1" x14ac:dyDescent="0.2">
      <c r="A34" s="421">
        <v>1</v>
      </c>
      <c r="B34" s="422" t="s">
        <v>2</v>
      </c>
      <c r="C34" s="413"/>
      <c r="D34" s="421">
        <v>4</v>
      </c>
      <c r="E34" s="422" t="s">
        <v>3</v>
      </c>
      <c r="F34" s="413"/>
      <c r="G34" s="421">
        <v>8</v>
      </c>
      <c r="H34" s="422" t="s">
        <v>5</v>
      </c>
    </row>
    <row r="35" spans="1:8" s="4" customFormat="1" ht="9.9499999999999993" customHeight="1" x14ac:dyDescent="0.2">
      <c r="A35" s="422"/>
      <c r="B35" s="422"/>
      <c r="C35" s="413"/>
      <c r="D35" s="55"/>
      <c r="E35" s="55"/>
      <c r="F35" s="413"/>
      <c r="G35" s="423"/>
      <c r="H35" s="424"/>
    </row>
    <row r="36" spans="1:8" s="4" customFormat="1" ht="9.9499999999999993" customHeight="1" x14ac:dyDescent="0.2">
      <c r="A36" s="423">
        <v>10</v>
      </c>
      <c r="B36" s="424" t="s">
        <v>37</v>
      </c>
      <c r="C36" s="413"/>
      <c r="D36" s="423">
        <v>41</v>
      </c>
      <c r="E36" s="424" t="s">
        <v>51</v>
      </c>
      <c r="F36" s="413"/>
      <c r="G36" s="423">
        <v>81</v>
      </c>
      <c r="H36" s="424" t="s">
        <v>5</v>
      </c>
    </row>
    <row r="37" spans="1:8" s="4" customFormat="1" ht="9.9499999999999993" customHeight="1" x14ac:dyDescent="0.2">
      <c r="A37" s="423">
        <v>11</v>
      </c>
      <c r="B37" s="424" t="s">
        <v>38</v>
      </c>
      <c r="C37" s="413"/>
      <c r="D37" s="423">
        <v>42</v>
      </c>
      <c r="E37" s="424" t="s">
        <v>52</v>
      </c>
      <c r="F37" s="413"/>
      <c r="G37" s="423">
        <v>82</v>
      </c>
      <c r="H37" s="424" t="s">
        <v>72</v>
      </c>
    </row>
    <row r="38" spans="1:8" s="4" customFormat="1" ht="9.9499999999999993" customHeight="1" x14ac:dyDescent="0.2">
      <c r="A38" s="423">
        <v>12</v>
      </c>
      <c r="B38" s="424" t="s">
        <v>90</v>
      </c>
      <c r="C38" s="413"/>
      <c r="D38" s="423">
        <v>43</v>
      </c>
      <c r="E38" s="424" t="s">
        <v>53</v>
      </c>
      <c r="F38" s="413"/>
      <c r="G38" s="423">
        <v>83</v>
      </c>
      <c r="H38" s="424" t="s">
        <v>73</v>
      </c>
    </row>
    <row r="39" spans="1:8" s="4" customFormat="1" ht="9.9499999999999993" customHeight="1" x14ac:dyDescent="0.2">
      <c r="A39" s="423">
        <v>13</v>
      </c>
      <c r="B39" s="424" t="s">
        <v>39</v>
      </c>
      <c r="C39" s="413"/>
      <c r="D39" s="423">
        <v>44</v>
      </c>
      <c r="E39" s="424" t="s">
        <v>54</v>
      </c>
      <c r="F39" s="413"/>
      <c r="G39" s="423">
        <v>84</v>
      </c>
      <c r="H39" s="424" t="s">
        <v>352</v>
      </c>
    </row>
    <row r="40" spans="1:8" s="4" customFormat="1" ht="9.9499999999999993" customHeight="1" x14ac:dyDescent="0.2">
      <c r="A40" s="423">
        <v>14</v>
      </c>
      <c r="B40" s="424" t="s">
        <v>40</v>
      </c>
      <c r="C40" s="413"/>
      <c r="D40" s="423">
        <v>45</v>
      </c>
      <c r="E40" s="424" t="s">
        <v>55</v>
      </c>
      <c r="F40" s="413"/>
    </row>
    <row r="41" spans="1:8" s="4" customFormat="1" ht="9.9499999999999993" customHeight="1" x14ac:dyDescent="0.2">
      <c r="A41" s="423">
        <v>15</v>
      </c>
      <c r="B41" s="424" t="s">
        <v>41</v>
      </c>
      <c r="C41" s="413"/>
      <c r="D41" s="423">
        <v>46</v>
      </c>
      <c r="E41" s="424" t="s">
        <v>56</v>
      </c>
      <c r="F41" s="413"/>
      <c r="G41" s="421">
        <v>9</v>
      </c>
      <c r="H41" s="422" t="s">
        <v>8</v>
      </c>
    </row>
    <row r="42" spans="1:8" s="4" customFormat="1" ht="9.9499999999999993" customHeight="1" x14ac:dyDescent="0.2">
      <c r="A42" s="423">
        <v>16</v>
      </c>
      <c r="B42" s="424" t="s">
        <v>99</v>
      </c>
      <c r="C42" s="413"/>
      <c r="D42" s="423">
        <v>47</v>
      </c>
      <c r="E42" s="424" t="s">
        <v>57</v>
      </c>
      <c r="F42" s="413"/>
      <c r="G42" s="423"/>
      <c r="H42" s="424"/>
    </row>
    <row r="43" spans="1:8" s="4" customFormat="1" ht="9.9499999999999993" customHeight="1" x14ac:dyDescent="0.2">
      <c r="A43" s="423">
        <v>17</v>
      </c>
      <c r="B43" s="424" t="s">
        <v>42</v>
      </c>
      <c r="C43" s="413"/>
      <c r="D43" s="423">
        <v>48</v>
      </c>
      <c r="E43" s="424" t="s">
        <v>58</v>
      </c>
      <c r="F43" s="413"/>
      <c r="G43" s="423">
        <v>91</v>
      </c>
      <c r="H43" s="424" t="s">
        <v>74</v>
      </c>
    </row>
    <row r="44" spans="1:8" s="4" customFormat="1" ht="9.9499999999999993" customHeight="1" x14ac:dyDescent="0.2">
      <c r="A44" s="423"/>
      <c r="B44" s="424"/>
      <c r="C44" s="413"/>
      <c r="D44" s="423"/>
      <c r="E44" s="424"/>
      <c r="F44" s="413"/>
      <c r="G44" s="423">
        <v>92</v>
      </c>
      <c r="H44" s="424" t="s">
        <v>351</v>
      </c>
    </row>
    <row r="45" spans="1:8" s="4" customFormat="1" ht="9.9499999999999993" customHeight="1" x14ac:dyDescent="0.2">
      <c r="A45" s="421">
        <v>2</v>
      </c>
      <c r="B45" s="422" t="s">
        <v>6</v>
      </c>
      <c r="C45" s="413"/>
      <c r="D45" s="421">
        <v>5</v>
      </c>
      <c r="E45" s="422" t="s">
        <v>7</v>
      </c>
      <c r="F45" s="413"/>
      <c r="G45" s="423">
        <v>93</v>
      </c>
      <c r="H45" s="424" t="s">
        <v>76</v>
      </c>
    </row>
    <row r="46" spans="1:8" s="4" customFormat="1" ht="9.9499999999999993" customHeight="1" x14ac:dyDescent="0.2">
      <c r="A46" s="423"/>
      <c r="B46" s="424"/>
      <c r="C46" s="413"/>
      <c r="D46" s="423"/>
      <c r="E46" s="424"/>
      <c r="F46" s="413"/>
      <c r="G46" s="423">
        <v>94</v>
      </c>
      <c r="H46" s="424" t="s">
        <v>77</v>
      </c>
    </row>
    <row r="47" spans="1:8" s="4" customFormat="1" ht="9.9499999999999993" customHeight="1" x14ac:dyDescent="0.2">
      <c r="A47" s="423">
        <v>21</v>
      </c>
      <c r="B47" s="424" t="s">
        <v>43</v>
      </c>
      <c r="C47" s="413"/>
      <c r="D47" s="423">
        <v>51</v>
      </c>
      <c r="E47" s="424" t="s">
        <v>59</v>
      </c>
      <c r="F47" s="413"/>
      <c r="G47" s="423"/>
      <c r="H47" s="424"/>
    </row>
    <row r="48" spans="1:8" s="4" customFormat="1" ht="9.9499999999999993" customHeight="1" x14ac:dyDescent="0.2">
      <c r="A48" s="423">
        <v>22</v>
      </c>
      <c r="B48" s="424" t="s">
        <v>44</v>
      </c>
      <c r="C48" s="413"/>
      <c r="D48" s="423">
        <v>52</v>
      </c>
      <c r="E48" s="424" t="s">
        <v>132</v>
      </c>
      <c r="F48" s="413"/>
      <c r="G48" s="421">
        <v>10</v>
      </c>
      <c r="H48" s="422" t="s">
        <v>9</v>
      </c>
    </row>
    <row r="49" spans="1:9" s="4" customFormat="1" ht="9.9499999999999993" customHeight="1" x14ac:dyDescent="0.2">
      <c r="A49" s="423">
        <v>23</v>
      </c>
      <c r="B49" s="424" t="s">
        <v>45</v>
      </c>
      <c r="C49" s="413"/>
      <c r="D49" s="423">
        <v>53</v>
      </c>
      <c r="E49" s="424" t="s">
        <v>60</v>
      </c>
      <c r="F49" s="413"/>
      <c r="G49" s="423"/>
      <c r="H49" s="424"/>
    </row>
    <row r="50" spans="1:9" s="4" customFormat="1" ht="9.9499999999999993" customHeight="1" x14ac:dyDescent="0.2">
      <c r="A50" s="423">
        <v>24</v>
      </c>
      <c r="B50" s="424" t="s">
        <v>46</v>
      </c>
      <c r="C50" s="413"/>
      <c r="D50" s="423">
        <v>54</v>
      </c>
      <c r="E50" s="424" t="s">
        <v>135</v>
      </c>
      <c r="F50" s="413"/>
      <c r="G50" s="423">
        <v>101</v>
      </c>
      <c r="H50" s="424" t="s">
        <v>78</v>
      </c>
    </row>
    <row r="51" spans="1:9" s="4" customFormat="1" ht="9.9499999999999993" customHeight="1" x14ac:dyDescent="0.2">
      <c r="A51" s="423">
        <v>25</v>
      </c>
      <c r="B51" s="424" t="s">
        <v>180</v>
      </c>
      <c r="C51" s="413"/>
      <c r="D51" s="423">
        <v>55</v>
      </c>
      <c r="E51" s="424" t="s">
        <v>166</v>
      </c>
      <c r="F51" s="413"/>
      <c r="G51" s="423">
        <v>102</v>
      </c>
      <c r="H51" s="424" t="s">
        <v>79</v>
      </c>
    </row>
    <row r="52" spans="1:9" s="4" customFormat="1" ht="9.9499999999999993" customHeight="1" x14ac:dyDescent="0.2">
      <c r="A52" s="423">
        <v>26</v>
      </c>
      <c r="B52" s="424" t="s">
        <v>164</v>
      </c>
      <c r="C52" s="413"/>
      <c r="D52" s="412"/>
      <c r="E52" s="412"/>
      <c r="F52" s="413"/>
      <c r="G52" s="423">
        <v>103</v>
      </c>
      <c r="H52" s="424" t="s">
        <v>80</v>
      </c>
    </row>
    <row r="53" spans="1:9" s="4" customFormat="1" ht="9.9499999999999993" customHeight="1" x14ac:dyDescent="0.2">
      <c r="A53" s="423"/>
      <c r="B53" s="424"/>
      <c r="C53" s="413"/>
      <c r="D53" s="421">
        <v>6</v>
      </c>
      <c r="E53" s="422" t="s">
        <v>11</v>
      </c>
      <c r="F53" s="413"/>
      <c r="G53" s="423">
        <v>104</v>
      </c>
      <c r="H53" s="424" t="s">
        <v>92</v>
      </c>
    </row>
    <row r="54" spans="1:9" s="4" customFormat="1" ht="9.9499999999999993" customHeight="1" x14ac:dyDescent="0.2">
      <c r="A54" s="421">
        <v>3</v>
      </c>
      <c r="B54" s="422" t="s">
        <v>10</v>
      </c>
      <c r="C54" s="413"/>
      <c r="D54" s="423"/>
      <c r="E54" s="424"/>
      <c r="F54" s="413"/>
      <c r="G54" s="423">
        <v>105</v>
      </c>
      <c r="H54" s="424" t="s">
        <v>81</v>
      </c>
    </row>
    <row r="55" spans="1:9" s="4" customFormat="1" ht="9.9499999999999993" customHeight="1" x14ac:dyDescent="0.2">
      <c r="A55" s="423"/>
      <c r="B55" s="424"/>
      <c r="C55" s="413"/>
      <c r="D55" s="423">
        <v>61</v>
      </c>
      <c r="E55" s="424" t="s">
        <v>64</v>
      </c>
      <c r="F55" s="413"/>
      <c r="G55" s="423">
        <v>106</v>
      </c>
      <c r="H55" s="424" t="s">
        <v>82</v>
      </c>
    </row>
    <row r="56" spans="1:9" s="4" customFormat="1" ht="9.9499999999999993" customHeight="1" x14ac:dyDescent="0.2">
      <c r="A56" s="423">
        <v>31</v>
      </c>
      <c r="B56" s="424" t="s">
        <v>47</v>
      </c>
      <c r="C56" s="413"/>
      <c r="D56" s="423">
        <v>62</v>
      </c>
      <c r="E56" s="424" t="s">
        <v>65</v>
      </c>
      <c r="F56" s="413"/>
      <c r="G56" s="423">
        <v>107</v>
      </c>
      <c r="H56" s="424" t="s">
        <v>83</v>
      </c>
    </row>
    <row r="57" spans="1:9" s="4" customFormat="1" ht="9.9499999999999993" customHeight="1" x14ac:dyDescent="0.2">
      <c r="A57" s="423">
        <v>32</v>
      </c>
      <c r="B57" s="424" t="s">
        <v>48</v>
      </c>
      <c r="C57" s="413"/>
      <c r="D57" s="423">
        <v>63</v>
      </c>
      <c r="E57" s="424" t="s">
        <v>66</v>
      </c>
      <c r="F57" s="413"/>
      <c r="G57" s="423">
        <v>108</v>
      </c>
      <c r="H57" s="424" t="s">
        <v>84</v>
      </c>
    </row>
    <row r="58" spans="1:9" s="4" customFormat="1" ht="9.9499999999999993" customHeight="1" x14ac:dyDescent="0.2">
      <c r="A58" s="423">
        <v>33</v>
      </c>
      <c r="B58" s="424" t="s">
        <v>181</v>
      </c>
      <c r="C58" s="413"/>
      <c r="D58" s="423">
        <v>64</v>
      </c>
      <c r="E58" s="424" t="s">
        <v>67</v>
      </c>
      <c r="F58" s="413"/>
      <c r="G58" s="423">
        <v>109</v>
      </c>
      <c r="H58" s="424" t="s">
        <v>145</v>
      </c>
    </row>
    <row r="59" spans="1:9" s="4" customFormat="1" ht="9.9499999999999993" customHeight="1" x14ac:dyDescent="0.2">
      <c r="A59" s="423">
        <v>34</v>
      </c>
      <c r="B59" s="424" t="s">
        <v>49</v>
      </c>
      <c r="C59" s="413"/>
      <c r="D59" s="423">
        <v>65</v>
      </c>
      <c r="E59" s="424" t="s">
        <v>68</v>
      </c>
      <c r="F59" s="413"/>
      <c r="G59" s="423"/>
      <c r="H59" s="424"/>
    </row>
    <row r="60" spans="1:9" s="4" customFormat="1" ht="9.9499999999999993" customHeight="1" x14ac:dyDescent="0.2">
      <c r="A60" s="423">
        <v>35</v>
      </c>
      <c r="B60" s="424" t="s">
        <v>91</v>
      </c>
      <c r="C60" s="413"/>
      <c r="D60" s="423">
        <v>66</v>
      </c>
      <c r="E60" s="424" t="s">
        <v>69</v>
      </c>
      <c r="F60" s="413"/>
      <c r="G60" s="421">
        <v>11</v>
      </c>
      <c r="H60" s="422" t="s">
        <v>105</v>
      </c>
    </row>
    <row r="61" spans="1:9" s="4" customFormat="1" ht="9.9499999999999993" customHeight="1" x14ac:dyDescent="0.2">
      <c r="A61" s="423">
        <v>36</v>
      </c>
      <c r="B61" s="424" t="s">
        <v>50</v>
      </c>
      <c r="C61" s="413"/>
      <c r="D61" s="412"/>
      <c r="E61" s="412"/>
      <c r="F61" s="413"/>
      <c r="G61" s="413"/>
      <c r="H61" s="413"/>
      <c r="I61"/>
    </row>
    <row r="62" spans="1:9" s="4" customFormat="1" ht="9.9499999999999993" customHeight="1" x14ac:dyDescent="0.2">
      <c r="A62" s="55"/>
      <c r="B62" s="55"/>
      <c r="C62" s="413"/>
      <c r="D62" s="421">
        <v>7</v>
      </c>
      <c r="E62" s="422" t="s">
        <v>4</v>
      </c>
      <c r="F62" s="413"/>
      <c r="G62" s="423">
        <v>111</v>
      </c>
      <c r="H62" s="424" t="s">
        <v>85</v>
      </c>
      <c r="I62"/>
    </row>
    <row r="63" spans="1:9" s="4" customFormat="1" ht="9.9499999999999993" customHeight="1" x14ac:dyDescent="0.2">
      <c r="A63" s="53"/>
      <c r="B63" s="53"/>
      <c r="C63" s="413"/>
      <c r="D63" s="55"/>
      <c r="E63" s="55"/>
      <c r="F63" s="413"/>
      <c r="G63" s="423">
        <v>112</v>
      </c>
      <c r="H63" s="424" t="s">
        <v>86</v>
      </c>
      <c r="I63"/>
    </row>
    <row r="64" spans="1:9" s="4" customFormat="1" ht="9.9499999999999993" customHeight="1" x14ac:dyDescent="0.2">
      <c r="A64" s="53"/>
      <c r="B64" s="53"/>
      <c r="C64" s="412"/>
      <c r="D64" s="423">
        <v>71</v>
      </c>
      <c r="E64" s="424" t="s">
        <v>70</v>
      </c>
      <c r="F64" s="413"/>
      <c r="G64" s="423">
        <v>113</v>
      </c>
      <c r="H64" s="424" t="s">
        <v>87</v>
      </c>
      <c r="I64"/>
    </row>
    <row r="65" spans="1:9" s="4" customFormat="1" ht="9.9499999999999993" customHeight="1" x14ac:dyDescent="0.2">
      <c r="A65" s="53"/>
      <c r="B65" s="53"/>
      <c r="C65" s="412"/>
      <c r="D65" s="423">
        <v>72</v>
      </c>
      <c r="E65" s="424" t="s">
        <v>71</v>
      </c>
      <c r="F65" s="413"/>
      <c r="G65" s="412"/>
      <c r="H65" s="412"/>
      <c r="I65"/>
    </row>
    <row r="66" spans="1:9" s="4" customFormat="1" ht="9.9499999999999993" customHeight="1" x14ac:dyDescent="0.2">
      <c r="A66" s="412"/>
      <c r="B66" s="53"/>
      <c r="C66" s="412"/>
      <c r="D66" s="53"/>
      <c r="E66" s="53"/>
      <c r="F66" s="413"/>
      <c r="G66" s="421">
        <v>12</v>
      </c>
      <c r="H66" s="422" t="s">
        <v>167</v>
      </c>
      <c r="I66"/>
    </row>
    <row r="67" spans="1:9" s="4" customFormat="1" ht="9.9499999999999993" customHeight="1" x14ac:dyDescent="0.2">
      <c r="A67" s="425" t="s">
        <v>217</v>
      </c>
      <c r="B67" s="53"/>
      <c r="C67" s="412"/>
      <c r="D67" s="412"/>
      <c r="E67" s="412"/>
      <c r="F67" s="412"/>
      <c r="G67" s="412"/>
      <c r="H67" s="412"/>
      <c r="I67"/>
    </row>
    <row r="68" spans="1:9" s="4" customFormat="1" ht="9.9499999999999993" customHeight="1" x14ac:dyDescent="0.2">
      <c r="A68" s="53"/>
      <c r="B68" s="53"/>
      <c r="C68" s="412"/>
      <c r="D68" s="412"/>
      <c r="E68" s="412"/>
      <c r="F68" s="412"/>
      <c r="G68" s="423">
        <v>121</v>
      </c>
      <c r="H68" s="424" t="s">
        <v>61</v>
      </c>
    </row>
    <row r="69" spans="1:9" s="4" customFormat="1" ht="9.9499999999999993" customHeight="1" x14ac:dyDescent="0.2">
      <c r="A69" s="53"/>
      <c r="B69" s="53"/>
      <c r="C69" s="412"/>
      <c r="D69" s="412"/>
      <c r="E69" s="412"/>
      <c r="F69" s="412"/>
      <c r="G69" s="423">
        <v>122</v>
      </c>
      <c r="H69" s="424" t="s">
        <v>62</v>
      </c>
    </row>
    <row r="70" spans="1:9" s="4" customFormat="1" ht="9.9499999999999993" customHeight="1" x14ac:dyDescent="0.2">
      <c r="A70" s="53"/>
      <c r="B70" s="53"/>
      <c r="C70" s="412"/>
      <c r="D70" s="412"/>
      <c r="E70" s="412"/>
      <c r="F70" s="412"/>
      <c r="G70" s="423">
        <v>123</v>
      </c>
      <c r="H70" s="424" t="s">
        <v>63</v>
      </c>
    </row>
    <row r="71" spans="1:9" s="4" customFormat="1" ht="9.9499999999999993" customHeight="1" x14ac:dyDescent="0.2">
      <c r="A71" s="53"/>
      <c r="B71" s="53"/>
      <c r="C71" s="412"/>
      <c r="D71" s="412"/>
      <c r="E71" s="412"/>
      <c r="F71" s="412"/>
      <c r="G71" s="412"/>
      <c r="H71" s="412"/>
    </row>
    <row r="72" spans="1:9" s="4" customFormat="1" ht="9.9499999999999993" customHeight="1" x14ac:dyDescent="0.2">
      <c r="A72" s="17"/>
      <c r="B72" s="17"/>
      <c r="C72" s="32"/>
      <c r="D72" s="32"/>
      <c r="E72" s="32"/>
      <c r="F72" s="32"/>
      <c r="G72" s="32"/>
      <c r="H72" s="32"/>
    </row>
    <row r="73" spans="1:9" s="4" customFormat="1" ht="9.9499999999999993" customHeight="1" x14ac:dyDescent="0.2">
      <c r="A73" s="17"/>
      <c r="B73" s="17"/>
      <c r="C73" s="32"/>
      <c r="D73" s="32"/>
      <c r="E73" s="32"/>
      <c r="F73" s="32"/>
      <c r="G73" s="32"/>
      <c r="H73" s="32"/>
    </row>
    <row r="74" spans="1:9" s="4" customFormat="1" ht="9.9499999999999993" customHeight="1" x14ac:dyDescent="0.2">
      <c r="A74" s="17"/>
      <c r="B74" s="17"/>
      <c r="C74" s="32"/>
      <c r="D74" s="32"/>
      <c r="E74" s="32"/>
      <c r="F74" s="32"/>
      <c r="G74" s="32"/>
      <c r="H74" s="32"/>
    </row>
    <row r="75" spans="1:9" s="4" customFormat="1" ht="9.9499999999999993" customHeight="1" x14ac:dyDescent="0.2">
      <c r="A75" s="17"/>
      <c r="B75" s="17"/>
      <c r="C75" s="32"/>
      <c r="D75" s="32"/>
      <c r="E75" s="32"/>
      <c r="F75" s="32"/>
      <c r="G75" s="32"/>
      <c r="H75" s="32"/>
    </row>
    <row r="76" spans="1:9" s="4" customFormat="1" ht="9.9499999999999993" customHeight="1" x14ac:dyDescent="0.2">
      <c r="A76" s="17"/>
      <c r="B76" s="17"/>
      <c r="C76" s="32"/>
      <c r="D76" s="32"/>
      <c r="E76" s="32"/>
      <c r="F76" s="32"/>
      <c r="G76" s="32"/>
      <c r="H76" s="32"/>
    </row>
    <row r="77" spans="1:9" s="4" customFormat="1" ht="9.9499999999999993" customHeight="1" x14ac:dyDescent="0.2">
      <c r="A77"/>
      <c r="B77"/>
    </row>
    <row r="78" spans="1:9" s="4" customFormat="1" ht="9.9499999999999993" customHeight="1" x14ac:dyDescent="0.2">
      <c r="A78"/>
      <c r="B78"/>
    </row>
    <row r="79" spans="1:9" s="4" customFormat="1" ht="9.9499999999999993" customHeight="1" x14ac:dyDescent="0.2">
      <c r="A79"/>
      <c r="B79"/>
    </row>
    <row r="80" spans="1:9" s="4" customFormat="1" ht="9.9499999999999993" customHeight="1" x14ac:dyDescent="0.2">
      <c r="A80"/>
      <c r="B80"/>
    </row>
    <row r="81" spans="1:2" s="4" customFormat="1" ht="9.9499999999999993" customHeight="1" x14ac:dyDescent="0.2">
      <c r="A81"/>
      <c r="B81"/>
    </row>
    <row r="82" spans="1:2" s="4" customFormat="1" ht="9.9499999999999993" customHeight="1" x14ac:dyDescent="0.2">
      <c r="A82"/>
      <c r="B82"/>
    </row>
    <row r="83" spans="1:2" s="4" customFormat="1" ht="9.9499999999999993" customHeight="1" x14ac:dyDescent="0.2">
      <c r="A83"/>
      <c r="B83"/>
    </row>
    <row r="84" spans="1:2" s="4" customFormat="1" ht="9.9499999999999993" customHeight="1" x14ac:dyDescent="0.2">
      <c r="A84"/>
      <c r="B84"/>
    </row>
    <row r="85" spans="1:2" s="4" customFormat="1" ht="9.9499999999999993" customHeight="1" x14ac:dyDescent="0.2">
      <c r="A85"/>
      <c r="B85"/>
    </row>
    <row r="86" spans="1:2" s="4" customFormat="1" ht="9.9499999999999993" customHeight="1" x14ac:dyDescent="0.2">
      <c r="A86"/>
      <c r="B86"/>
    </row>
    <row r="87" spans="1:2" s="4" customFormat="1" ht="9.9499999999999993" customHeight="1" x14ac:dyDescent="0.2">
      <c r="A87"/>
      <c r="B87"/>
    </row>
    <row r="88" spans="1:2" s="4" customFormat="1" ht="9.9499999999999993" customHeight="1" x14ac:dyDescent="0.2">
      <c r="A88"/>
      <c r="B88"/>
    </row>
    <row r="89" spans="1:2" s="4" customFormat="1" ht="9.9499999999999993" customHeight="1" x14ac:dyDescent="0.2">
      <c r="A89"/>
      <c r="B89"/>
    </row>
    <row r="90" spans="1:2" s="4" customFormat="1" ht="9.9499999999999993" customHeight="1" x14ac:dyDescent="0.2">
      <c r="A90"/>
      <c r="B90"/>
    </row>
    <row r="91" spans="1:2" s="4" customFormat="1" ht="9.9499999999999993" customHeight="1" x14ac:dyDescent="0.2">
      <c r="A91"/>
      <c r="B91"/>
    </row>
    <row r="92" spans="1:2" s="4" customFormat="1" ht="9.9499999999999993" customHeight="1" x14ac:dyDescent="0.2">
      <c r="A92"/>
      <c r="B92"/>
    </row>
    <row r="93" spans="1:2" s="4" customFormat="1" ht="9.9499999999999993" customHeight="1" x14ac:dyDescent="0.2">
      <c r="A93"/>
      <c r="B93"/>
    </row>
    <row r="94" spans="1:2" s="4" customFormat="1" ht="9.9499999999999993" customHeight="1" x14ac:dyDescent="0.2">
      <c r="A94"/>
      <c r="B94"/>
    </row>
    <row r="95" spans="1:2" s="4" customFormat="1" ht="9.9499999999999993" customHeight="1" x14ac:dyDescent="0.2">
      <c r="A95"/>
      <c r="B95"/>
    </row>
    <row r="96" spans="1:2" s="4" customFormat="1" ht="9.9499999999999993" customHeight="1" x14ac:dyDescent="0.2">
      <c r="A96"/>
      <c r="B96"/>
    </row>
    <row r="97" spans="1:8" s="4" customFormat="1" ht="9.9499999999999993" customHeight="1" x14ac:dyDescent="0.2">
      <c r="A97"/>
      <c r="B97"/>
    </row>
    <row r="98" spans="1:8" s="4" customFormat="1" ht="9.9499999999999993" customHeight="1" x14ac:dyDescent="0.2">
      <c r="A98"/>
      <c r="B98"/>
    </row>
    <row r="99" spans="1:8" s="4" customFormat="1" ht="9.9499999999999993" customHeight="1" x14ac:dyDescent="0.2">
      <c r="A99"/>
      <c r="B99"/>
    </row>
    <row r="100" spans="1:8" s="4" customFormat="1" ht="9.9499999999999993" customHeight="1" x14ac:dyDescent="0.2">
      <c r="A100"/>
      <c r="B100"/>
    </row>
    <row r="101" spans="1:8" s="4" customFormat="1" ht="9.9499999999999993" customHeight="1" x14ac:dyDescent="0.2">
      <c r="A101"/>
      <c r="B101"/>
    </row>
    <row r="102" spans="1:8" s="4" customFormat="1" ht="9.9499999999999993" customHeight="1" x14ac:dyDescent="0.2">
      <c r="A102"/>
      <c r="B102"/>
      <c r="C102"/>
    </row>
    <row r="103" spans="1:8" x14ac:dyDescent="0.2">
      <c r="D103" s="4"/>
      <c r="E103" s="4"/>
      <c r="F103" s="4"/>
      <c r="G103" s="4"/>
      <c r="H103" s="4"/>
    </row>
    <row r="104" spans="1:8" x14ac:dyDescent="0.2">
      <c r="D104" s="4"/>
      <c r="E104" s="4"/>
      <c r="F104" s="4"/>
      <c r="G104" s="4"/>
      <c r="H104" s="4"/>
    </row>
    <row r="105" spans="1:8" x14ac:dyDescent="0.2">
      <c r="D105" s="4"/>
      <c r="E105" s="4"/>
      <c r="G105" s="4"/>
      <c r="H105" s="4"/>
    </row>
    <row r="106" spans="1:8" x14ac:dyDescent="0.2">
      <c r="D106" s="4"/>
      <c r="E106" s="4"/>
      <c r="G106" s="4"/>
      <c r="H106" s="4"/>
    </row>
    <row r="107" spans="1:8" x14ac:dyDescent="0.2">
      <c r="G107" s="4"/>
      <c r="H107" s="4"/>
    </row>
    <row r="108" spans="1:8" x14ac:dyDescent="0.2">
      <c r="G108" s="4"/>
      <c r="H108" s="4"/>
    </row>
    <row r="109" spans="1:8" x14ac:dyDescent="0.2">
      <c r="G109" s="4"/>
      <c r="H109" s="4"/>
    </row>
    <row r="110" spans="1:8" x14ac:dyDescent="0.2">
      <c r="G110" s="4"/>
      <c r="H110" s="4"/>
    </row>
    <row r="111" spans="1:8" x14ac:dyDescent="0.2">
      <c r="G111" s="4"/>
      <c r="H111" s="4"/>
    </row>
    <row r="112" spans="1:8" x14ac:dyDescent="0.2">
      <c r="G112" s="4"/>
      <c r="H112" s="4"/>
    </row>
  </sheetData>
  <phoneticPr fontId="17" type="noConversion"/>
  <printOptions horizontalCentered="1"/>
  <pageMargins left="0.59055118110236227" right="0.59055118110236227" top="0.59055118110236227" bottom="0.59055118110236227" header="0.27559055118110237" footer="0.31496062992125984"/>
  <pageSetup paperSize="9" firstPageNumber="5" orientation="portrait" useFirstPageNumber="1" r:id="rId1"/>
  <headerFooter>
    <oddFooter>&amp;CSeite &amp;P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39997558519241921"/>
  </sheetPr>
  <dimension ref="A1:J106"/>
  <sheetViews>
    <sheetView zoomScale="85" zoomScaleNormal="85" workbookViewId="0">
      <pane xSplit="2" ySplit="8" topLeftCell="C9" activePane="bottomRight" state="frozen"/>
      <selection activeCell="A80" sqref="A80:XFD80"/>
      <selection pane="topRight" activeCell="A80" sqref="A80:XFD80"/>
      <selection pane="bottomLeft" activeCell="A80" sqref="A80:XFD80"/>
      <selection pane="bottomRight"/>
    </sheetView>
  </sheetViews>
  <sheetFormatPr baseColWidth="10" defaultColWidth="11.42578125" defaultRowHeight="12.75" x14ac:dyDescent="0.2"/>
  <cols>
    <col min="1" max="1" width="5.28515625" style="47" customWidth="1"/>
    <col min="2" max="2" width="21.85546875" style="47" bestFit="1" customWidth="1"/>
    <col min="3" max="6" width="8.7109375" style="47" customWidth="1"/>
    <col min="7" max="7" width="15.7109375" style="47" bestFit="1" customWidth="1"/>
    <col min="8" max="8" width="10.28515625" style="47" customWidth="1"/>
    <col min="9" max="16384" width="11.42578125" style="47"/>
  </cols>
  <sheetData>
    <row r="1" spans="1:10" x14ac:dyDescent="0.2">
      <c r="A1" s="1125">
        <v>44926</v>
      </c>
      <c r="B1" s="352"/>
      <c r="C1" s="352"/>
      <c r="D1" s="352"/>
      <c r="E1" s="352"/>
      <c r="F1" s="352"/>
      <c r="G1" s="352"/>
      <c r="H1" s="1045" t="s">
        <v>476</v>
      </c>
    </row>
    <row r="2" spans="1:10" ht="15.75" x14ac:dyDescent="0.25">
      <c r="A2" s="302" t="s">
        <v>504</v>
      </c>
      <c r="B2" s="311"/>
      <c r="C2" s="303"/>
      <c r="D2" s="303"/>
      <c r="E2" s="303"/>
      <c r="F2" s="303"/>
      <c r="G2" s="303"/>
      <c r="H2" s="303"/>
    </row>
    <row r="3" spans="1:10" x14ac:dyDescent="0.2">
      <c r="A3" s="331" t="s">
        <v>245</v>
      </c>
      <c r="B3" s="311"/>
      <c r="C3" s="303"/>
      <c r="D3" s="303"/>
      <c r="E3" s="303"/>
      <c r="F3" s="303"/>
      <c r="G3" s="303"/>
      <c r="H3" s="303"/>
    </row>
    <row r="4" spans="1:10" ht="15.75" x14ac:dyDescent="0.25">
      <c r="A4" s="302"/>
      <c r="B4" s="311"/>
      <c r="C4" s="1124">
        <v>18</v>
      </c>
      <c r="D4" s="1124">
        <v>19</v>
      </c>
      <c r="E4" s="1124">
        <v>20</v>
      </c>
      <c r="F4" s="1124">
        <v>21</v>
      </c>
      <c r="G4" s="1124">
        <v>22</v>
      </c>
      <c r="H4" s="1124">
        <v>23</v>
      </c>
    </row>
    <row r="5" spans="1:10" ht="15" x14ac:dyDescent="0.2">
      <c r="A5" s="363" t="s">
        <v>201</v>
      </c>
      <c r="B5" s="363" t="s">
        <v>170</v>
      </c>
      <c r="C5" s="354" t="s">
        <v>252</v>
      </c>
      <c r="D5" s="354"/>
      <c r="E5" s="354"/>
      <c r="F5" s="354"/>
      <c r="G5" s="354"/>
      <c r="H5" s="354"/>
    </row>
    <row r="6" spans="1:10" ht="15" x14ac:dyDescent="0.2">
      <c r="A6" s="366" t="s">
        <v>202</v>
      </c>
      <c r="B6" s="338" t="s">
        <v>172</v>
      </c>
      <c r="C6" s="353" t="s">
        <v>208</v>
      </c>
      <c r="D6" s="351"/>
      <c r="E6" s="351"/>
      <c r="F6" s="351"/>
      <c r="G6" s="351"/>
      <c r="H6" s="351"/>
    </row>
    <row r="7" spans="1:10" ht="15" x14ac:dyDescent="0.2">
      <c r="A7" s="364"/>
      <c r="B7" s="364"/>
      <c r="C7" s="361">
        <v>1</v>
      </c>
      <c r="D7" s="356">
        <v>2</v>
      </c>
      <c r="E7" s="356">
        <v>3</v>
      </c>
      <c r="F7" s="356">
        <v>4</v>
      </c>
      <c r="G7" s="334" t="s">
        <v>336</v>
      </c>
      <c r="H7" s="334" t="s">
        <v>111</v>
      </c>
    </row>
    <row r="8" spans="1:10" x14ac:dyDescent="0.2">
      <c r="A8" s="365"/>
      <c r="B8" s="365"/>
      <c r="C8" s="362" t="s">
        <v>223</v>
      </c>
      <c r="D8" s="328" t="s">
        <v>223</v>
      </c>
      <c r="E8" s="328" t="s">
        <v>223</v>
      </c>
      <c r="F8" s="328" t="s">
        <v>223</v>
      </c>
      <c r="G8" s="328" t="s">
        <v>223</v>
      </c>
      <c r="H8" s="329" t="s">
        <v>223</v>
      </c>
    </row>
    <row r="9" spans="1:10" x14ac:dyDescent="0.2">
      <c r="A9" s="311"/>
      <c r="B9" s="311"/>
      <c r="C9" s="357"/>
      <c r="D9" s="357"/>
      <c r="E9" s="357"/>
      <c r="F9" s="357"/>
      <c r="G9" s="357"/>
      <c r="H9" s="357"/>
    </row>
    <row r="10" spans="1:10" ht="14.25" customHeight="1" x14ac:dyDescent="0.2">
      <c r="A10" s="86">
        <v>10</v>
      </c>
      <c r="B10" s="61" t="s">
        <v>37</v>
      </c>
      <c r="C10" s="398">
        <v>202</v>
      </c>
      <c r="D10" s="358">
        <v>81</v>
      </c>
      <c r="E10" s="358">
        <v>29</v>
      </c>
      <c r="F10" s="358">
        <v>14</v>
      </c>
      <c r="G10" s="856">
        <v>14</v>
      </c>
      <c r="H10" s="358">
        <v>340</v>
      </c>
      <c r="I10" s="49"/>
      <c r="J10" s="49"/>
    </row>
    <row r="11" spans="1:10" ht="14.25" customHeight="1" x14ac:dyDescent="0.2">
      <c r="A11" s="86">
        <v>11</v>
      </c>
      <c r="B11" s="61" t="s">
        <v>38</v>
      </c>
      <c r="C11" s="398">
        <v>511</v>
      </c>
      <c r="D11" s="358">
        <v>182</v>
      </c>
      <c r="E11" s="358">
        <v>48</v>
      </c>
      <c r="F11" s="358">
        <v>28</v>
      </c>
      <c r="G11" s="856">
        <v>9</v>
      </c>
      <c r="H11" s="358">
        <v>778</v>
      </c>
      <c r="J11" s="49"/>
    </row>
    <row r="12" spans="1:10" ht="15" customHeight="1" x14ac:dyDescent="0.2">
      <c r="A12" s="86">
        <v>12</v>
      </c>
      <c r="B12" s="61" t="s">
        <v>90</v>
      </c>
      <c r="C12" s="398">
        <v>953</v>
      </c>
      <c r="D12" s="358">
        <v>301</v>
      </c>
      <c r="E12" s="358">
        <v>132</v>
      </c>
      <c r="F12" s="358">
        <v>46</v>
      </c>
      <c r="G12" s="856">
        <v>30</v>
      </c>
      <c r="H12" s="358">
        <v>1462</v>
      </c>
      <c r="J12" s="49"/>
    </row>
    <row r="13" spans="1:10" ht="15" customHeight="1" x14ac:dyDescent="0.2">
      <c r="A13" s="86">
        <v>13</v>
      </c>
      <c r="B13" s="61" t="s">
        <v>39</v>
      </c>
      <c r="C13" s="398">
        <v>144</v>
      </c>
      <c r="D13" s="358">
        <v>51</v>
      </c>
      <c r="E13" s="358">
        <v>24</v>
      </c>
      <c r="F13" s="358">
        <v>6</v>
      </c>
      <c r="G13" s="856">
        <v>3</v>
      </c>
      <c r="H13" s="358">
        <v>228</v>
      </c>
      <c r="J13" s="49"/>
    </row>
    <row r="14" spans="1:10" x14ac:dyDescent="0.2">
      <c r="A14" s="86">
        <v>14</v>
      </c>
      <c r="B14" s="61" t="s">
        <v>40</v>
      </c>
      <c r="C14" s="398">
        <v>1217</v>
      </c>
      <c r="D14" s="358">
        <v>379</v>
      </c>
      <c r="E14" s="358">
        <v>128</v>
      </c>
      <c r="F14" s="358">
        <v>60</v>
      </c>
      <c r="G14" s="856">
        <v>16</v>
      </c>
      <c r="H14" s="358">
        <v>1800</v>
      </c>
      <c r="J14" s="49"/>
    </row>
    <row r="15" spans="1:10" x14ac:dyDescent="0.2">
      <c r="A15" s="86">
        <v>15</v>
      </c>
      <c r="B15" s="61" t="s">
        <v>41</v>
      </c>
      <c r="C15" s="398">
        <v>201</v>
      </c>
      <c r="D15" s="358">
        <v>182</v>
      </c>
      <c r="E15" s="358">
        <v>87</v>
      </c>
      <c r="F15" s="358">
        <v>73</v>
      </c>
      <c r="G15" s="856">
        <v>23</v>
      </c>
      <c r="H15" s="358">
        <v>566</v>
      </c>
      <c r="J15" s="49"/>
    </row>
    <row r="16" spans="1:10" x14ac:dyDescent="0.2">
      <c r="A16" s="86">
        <v>16</v>
      </c>
      <c r="B16" s="61" t="s">
        <v>99</v>
      </c>
      <c r="C16" s="398">
        <v>647</v>
      </c>
      <c r="D16" s="358">
        <v>432</v>
      </c>
      <c r="E16" s="358">
        <v>189</v>
      </c>
      <c r="F16" s="358">
        <v>142</v>
      </c>
      <c r="G16" s="856">
        <v>53</v>
      </c>
      <c r="H16" s="358">
        <v>1463</v>
      </c>
      <c r="J16" s="49"/>
    </row>
    <row r="17" spans="1:10" x14ac:dyDescent="0.2">
      <c r="A17" s="86">
        <v>17</v>
      </c>
      <c r="B17" s="61" t="s">
        <v>42</v>
      </c>
      <c r="C17" s="398">
        <v>897</v>
      </c>
      <c r="D17" s="358">
        <v>496</v>
      </c>
      <c r="E17" s="358">
        <v>221</v>
      </c>
      <c r="F17" s="358">
        <v>152</v>
      </c>
      <c r="G17" s="856">
        <v>77</v>
      </c>
      <c r="H17" s="358">
        <v>1843</v>
      </c>
      <c r="J17" s="49"/>
    </row>
    <row r="18" spans="1:10" x14ac:dyDescent="0.2">
      <c r="A18" s="86">
        <v>21</v>
      </c>
      <c r="B18" s="61" t="s">
        <v>43</v>
      </c>
      <c r="C18" s="398">
        <v>557</v>
      </c>
      <c r="D18" s="358">
        <v>239</v>
      </c>
      <c r="E18" s="358">
        <v>101</v>
      </c>
      <c r="F18" s="358">
        <v>70</v>
      </c>
      <c r="G18" s="856">
        <v>27</v>
      </c>
      <c r="H18" s="358">
        <v>994</v>
      </c>
      <c r="J18" s="49"/>
    </row>
    <row r="19" spans="1:10" x14ac:dyDescent="0.2">
      <c r="A19" s="86">
        <v>22</v>
      </c>
      <c r="B19" s="61" t="s">
        <v>44</v>
      </c>
      <c r="C19" s="398">
        <v>401</v>
      </c>
      <c r="D19" s="358">
        <v>197</v>
      </c>
      <c r="E19" s="358">
        <v>94</v>
      </c>
      <c r="F19" s="358">
        <v>62</v>
      </c>
      <c r="G19" s="856">
        <v>42</v>
      </c>
      <c r="H19" s="358">
        <v>796</v>
      </c>
      <c r="J19" s="49"/>
    </row>
    <row r="20" spans="1:10" x14ac:dyDescent="0.2">
      <c r="A20" s="86">
        <v>23</v>
      </c>
      <c r="B20" s="61" t="s">
        <v>45</v>
      </c>
      <c r="C20" s="398">
        <v>678</v>
      </c>
      <c r="D20" s="358">
        <v>476</v>
      </c>
      <c r="E20" s="358">
        <v>217</v>
      </c>
      <c r="F20" s="358">
        <v>197</v>
      </c>
      <c r="G20" s="856">
        <v>99</v>
      </c>
      <c r="H20" s="358">
        <v>1667</v>
      </c>
      <c r="J20" s="49"/>
    </row>
    <row r="21" spans="1:10" x14ac:dyDescent="0.2">
      <c r="A21" s="86">
        <v>24</v>
      </c>
      <c r="B21" s="61" t="s">
        <v>46</v>
      </c>
      <c r="C21" s="398">
        <v>1319</v>
      </c>
      <c r="D21" s="358">
        <v>852</v>
      </c>
      <c r="E21" s="358">
        <v>456</v>
      </c>
      <c r="F21" s="358">
        <v>353</v>
      </c>
      <c r="G21" s="856">
        <v>162</v>
      </c>
      <c r="H21" s="358">
        <v>3142</v>
      </c>
      <c r="J21" s="49"/>
    </row>
    <row r="22" spans="1:10" x14ac:dyDescent="0.2">
      <c r="A22" s="86">
        <v>25</v>
      </c>
      <c r="B22" s="61" t="s">
        <v>180</v>
      </c>
      <c r="C22" s="398">
        <v>505</v>
      </c>
      <c r="D22" s="358">
        <v>216</v>
      </c>
      <c r="E22" s="358">
        <v>118</v>
      </c>
      <c r="F22" s="358">
        <v>77</v>
      </c>
      <c r="G22" s="856">
        <v>55</v>
      </c>
      <c r="H22" s="358">
        <v>971</v>
      </c>
      <c r="J22" s="49"/>
    </row>
    <row r="23" spans="1:10" x14ac:dyDescent="0.2">
      <c r="A23" s="86">
        <v>26</v>
      </c>
      <c r="B23" s="61" t="s">
        <v>164</v>
      </c>
      <c r="C23" s="398">
        <v>530</v>
      </c>
      <c r="D23" s="358">
        <v>330</v>
      </c>
      <c r="E23" s="358">
        <v>144</v>
      </c>
      <c r="F23" s="358">
        <v>139</v>
      </c>
      <c r="G23" s="856">
        <v>77</v>
      </c>
      <c r="H23" s="358">
        <v>1220</v>
      </c>
      <c r="J23" s="49"/>
    </row>
    <row r="24" spans="1:10" x14ac:dyDescent="0.2">
      <c r="A24" s="86">
        <v>31</v>
      </c>
      <c r="B24" s="61" t="s">
        <v>47</v>
      </c>
      <c r="C24" s="398">
        <v>960</v>
      </c>
      <c r="D24" s="358">
        <v>557</v>
      </c>
      <c r="E24" s="358">
        <v>227</v>
      </c>
      <c r="F24" s="358">
        <v>183</v>
      </c>
      <c r="G24" s="856">
        <v>86</v>
      </c>
      <c r="H24" s="358">
        <v>2013</v>
      </c>
      <c r="J24" s="49"/>
    </row>
    <row r="25" spans="1:10" x14ac:dyDescent="0.2">
      <c r="A25" s="86">
        <v>32</v>
      </c>
      <c r="B25" s="61" t="s">
        <v>48</v>
      </c>
      <c r="C25" s="398">
        <v>1393</v>
      </c>
      <c r="D25" s="358">
        <v>838</v>
      </c>
      <c r="E25" s="358">
        <v>384</v>
      </c>
      <c r="F25" s="358">
        <v>241</v>
      </c>
      <c r="G25" s="856">
        <v>104</v>
      </c>
      <c r="H25" s="358">
        <v>2960</v>
      </c>
      <c r="J25" s="49"/>
    </row>
    <row r="26" spans="1:10" x14ac:dyDescent="0.2">
      <c r="A26" s="86">
        <v>33</v>
      </c>
      <c r="B26" s="61" t="s">
        <v>181</v>
      </c>
      <c r="C26" s="398">
        <v>21</v>
      </c>
      <c r="D26" s="358">
        <v>6</v>
      </c>
      <c r="E26" s="358">
        <v>5</v>
      </c>
      <c r="F26" s="358">
        <v>4</v>
      </c>
      <c r="G26" s="856">
        <v>2</v>
      </c>
      <c r="H26" s="358">
        <v>38</v>
      </c>
      <c r="J26" s="49"/>
    </row>
    <row r="27" spans="1:10" x14ac:dyDescent="0.2">
      <c r="A27" s="86">
        <v>34</v>
      </c>
      <c r="B27" s="61" t="s">
        <v>49</v>
      </c>
      <c r="C27" s="398">
        <v>1019</v>
      </c>
      <c r="D27" s="358">
        <v>661</v>
      </c>
      <c r="E27" s="358">
        <v>292</v>
      </c>
      <c r="F27" s="358">
        <v>222</v>
      </c>
      <c r="G27" s="856">
        <v>66</v>
      </c>
      <c r="H27" s="358">
        <v>2260</v>
      </c>
      <c r="J27" s="49"/>
    </row>
    <row r="28" spans="1:10" x14ac:dyDescent="0.2">
      <c r="A28" s="86">
        <v>35</v>
      </c>
      <c r="B28" s="61" t="s">
        <v>91</v>
      </c>
      <c r="C28" s="398">
        <v>732</v>
      </c>
      <c r="D28" s="358">
        <v>385</v>
      </c>
      <c r="E28" s="358">
        <v>191</v>
      </c>
      <c r="F28" s="358">
        <v>139</v>
      </c>
      <c r="G28" s="856">
        <v>89</v>
      </c>
      <c r="H28" s="358">
        <v>1536</v>
      </c>
      <c r="J28" s="49"/>
    </row>
    <row r="29" spans="1:10" x14ac:dyDescent="0.2">
      <c r="A29" s="86">
        <v>36</v>
      </c>
      <c r="B29" s="61" t="s">
        <v>50</v>
      </c>
      <c r="C29" s="398">
        <v>875</v>
      </c>
      <c r="D29" s="358">
        <v>498</v>
      </c>
      <c r="E29" s="358">
        <v>269</v>
      </c>
      <c r="F29" s="358">
        <v>186</v>
      </c>
      <c r="G29" s="856">
        <v>95</v>
      </c>
      <c r="H29" s="358">
        <v>1923</v>
      </c>
      <c r="J29" s="49"/>
    </row>
    <row r="30" spans="1:10" x14ac:dyDescent="0.2">
      <c r="A30" s="86">
        <v>41</v>
      </c>
      <c r="B30" s="61" t="s">
        <v>51</v>
      </c>
      <c r="C30" s="398">
        <v>732</v>
      </c>
      <c r="D30" s="358">
        <v>475</v>
      </c>
      <c r="E30" s="358">
        <v>252</v>
      </c>
      <c r="F30" s="358">
        <v>194</v>
      </c>
      <c r="G30" s="856">
        <v>49</v>
      </c>
      <c r="H30" s="358">
        <v>1702</v>
      </c>
      <c r="J30" s="49"/>
    </row>
    <row r="31" spans="1:10" x14ac:dyDescent="0.2">
      <c r="A31" s="86">
        <v>42</v>
      </c>
      <c r="B31" s="61" t="s">
        <v>52</v>
      </c>
      <c r="C31" s="398">
        <v>594</v>
      </c>
      <c r="D31" s="358">
        <v>523</v>
      </c>
      <c r="E31" s="358">
        <v>239</v>
      </c>
      <c r="F31" s="358">
        <v>194</v>
      </c>
      <c r="G31" s="856">
        <v>44</v>
      </c>
      <c r="H31" s="358">
        <v>1594</v>
      </c>
      <c r="J31" s="49"/>
    </row>
    <row r="32" spans="1:10" x14ac:dyDescent="0.2">
      <c r="A32" s="86">
        <v>43</v>
      </c>
      <c r="B32" s="61" t="s">
        <v>53</v>
      </c>
      <c r="C32" s="398">
        <v>1478</v>
      </c>
      <c r="D32" s="358">
        <v>860</v>
      </c>
      <c r="E32" s="358">
        <v>401</v>
      </c>
      <c r="F32" s="358">
        <v>257</v>
      </c>
      <c r="G32" s="856">
        <v>99</v>
      </c>
      <c r="H32" s="358">
        <v>3095</v>
      </c>
      <c r="J32" s="49"/>
    </row>
    <row r="33" spans="1:10" x14ac:dyDescent="0.2">
      <c r="A33" s="86">
        <v>44</v>
      </c>
      <c r="B33" s="61" t="s">
        <v>54</v>
      </c>
      <c r="C33" s="398">
        <v>708</v>
      </c>
      <c r="D33" s="358">
        <v>584</v>
      </c>
      <c r="E33" s="358">
        <v>243</v>
      </c>
      <c r="F33" s="358">
        <v>206</v>
      </c>
      <c r="G33" s="856">
        <v>128</v>
      </c>
      <c r="H33" s="358">
        <v>1869</v>
      </c>
      <c r="J33" s="49"/>
    </row>
    <row r="34" spans="1:10" x14ac:dyDescent="0.2">
      <c r="A34" s="86">
        <v>45</v>
      </c>
      <c r="B34" s="61" t="s">
        <v>55</v>
      </c>
      <c r="C34" s="398">
        <v>64</v>
      </c>
      <c r="D34" s="358">
        <v>18</v>
      </c>
      <c r="E34" s="358">
        <v>9</v>
      </c>
      <c r="F34" s="358">
        <v>6</v>
      </c>
      <c r="G34" s="856">
        <v>3</v>
      </c>
      <c r="H34" s="358">
        <v>100</v>
      </c>
      <c r="J34" s="49"/>
    </row>
    <row r="35" spans="1:10" x14ac:dyDescent="0.2">
      <c r="A35" s="86">
        <v>46</v>
      </c>
      <c r="B35" s="61" t="s">
        <v>56</v>
      </c>
      <c r="C35" s="398">
        <v>90</v>
      </c>
      <c r="D35" s="358">
        <v>91</v>
      </c>
      <c r="E35" s="358">
        <v>57</v>
      </c>
      <c r="F35" s="358">
        <v>48</v>
      </c>
      <c r="G35" s="856">
        <v>18</v>
      </c>
      <c r="H35" s="358">
        <v>304</v>
      </c>
      <c r="J35" s="49"/>
    </row>
    <row r="36" spans="1:10" x14ac:dyDescent="0.2">
      <c r="A36" s="86">
        <v>47</v>
      </c>
      <c r="B36" s="61" t="s">
        <v>57</v>
      </c>
      <c r="C36" s="398">
        <v>96</v>
      </c>
      <c r="D36" s="358">
        <v>117</v>
      </c>
      <c r="E36" s="358">
        <v>62</v>
      </c>
      <c r="F36" s="358">
        <v>81</v>
      </c>
      <c r="G36" s="856">
        <v>20</v>
      </c>
      <c r="H36" s="358">
        <v>376</v>
      </c>
      <c r="J36" s="49"/>
    </row>
    <row r="37" spans="1:10" x14ac:dyDescent="0.2">
      <c r="A37" s="86">
        <v>48</v>
      </c>
      <c r="B37" s="61" t="s">
        <v>58</v>
      </c>
      <c r="C37" s="398">
        <v>3</v>
      </c>
      <c r="D37" s="358">
        <v>2</v>
      </c>
      <c r="E37" s="358">
        <v>0</v>
      </c>
      <c r="F37" s="358">
        <v>0</v>
      </c>
      <c r="G37" s="856">
        <v>0</v>
      </c>
      <c r="H37" s="358">
        <v>5</v>
      </c>
      <c r="J37" s="49"/>
    </row>
    <row r="38" spans="1:10" x14ac:dyDescent="0.2">
      <c r="A38" s="86">
        <v>51</v>
      </c>
      <c r="B38" s="61" t="s">
        <v>59</v>
      </c>
      <c r="C38" s="398">
        <v>376</v>
      </c>
      <c r="D38" s="358">
        <v>339</v>
      </c>
      <c r="E38" s="358">
        <v>157</v>
      </c>
      <c r="F38" s="358">
        <v>136</v>
      </c>
      <c r="G38" s="856">
        <v>45</v>
      </c>
      <c r="H38" s="358">
        <v>1053</v>
      </c>
      <c r="J38" s="49"/>
    </row>
    <row r="39" spans="1:10" x14ac:dyDescent="0.2">
      <c r="A39" s="86">
        <v>52</v>
      </c>
      <c r="B39" s="61" t="s">
        <v>132</v>
      </c>
      <c r="C39" s="398">
        <v>683</v>
      </c>
      <c r="D39" s="358">
        <v>547</v>
      </c>
      <c r="E39" s="358">
        <v>243</v>
      </c>
      <c r="F39" s="358">
        <v>149</v>
      </c>
      <c r="G39" s="856">
        <v>48</v>
      </c>
      <c r="H39" s="358">
        <v>1670</v>
      </c>
      <c r="J39" s="49"/>
    </row>
    <row r="40" spans="1:10" x14ac:dyDescent="0.2">
      <c r="A40" s="86">
        <v>53</v>
      </c>
      <c r="B40" s="61" t="s">
        <v>60</v>
      </c>
      <c r="C40" s="398">
        <v>222</v>
      </c>
      <c r="D40" s="358">
        <v>249</v>
      </c>
      <c r="E40" s="358">
        <v>144</v>
      </c>
      <c r="F40" s="358">
        <v>139</v>
      </c>
      <c r="G40" s="856">
        <v>45</v>
      </c>
      <c r="H40" s="358">
        <v>799</v>
      </c>
      <c r="J40" s="49"/>
    </row>
    <row r="41" spans="1:10" x14ac:dyDescent="0.2">
      <c r="A41" s="86">
        <v>54</v>
      </c>
      <c r="B41" s="61" t="s">
        <v>135</v>
      </c>
      <c r="C41" s="398">
        <v>83</v>
      </c>
      <c r="D41" s="358">
        <v>85</v>
      </c>
      <c r="E41" s="358">
        <v>44</v>
      </c>
      <c r="F41" s="358">
        <v>39</v>
      </c>
      <c r="G41" s="856">
        <v>16</v>
      </c>
      <c r="H41" s="358">
        <v>267</v>
      </c>
      <c r="J41" s="49"/>
    </row>
    <row r="42" spans="1:10" x14ac:dyDescent="0.2">
      <c r="A42" s="86">
        <v>55</v>
      </c>
      <c r="B42" s="61" t="s">
        <v>166</v>
      </c>
      <c r="C42" s="398">
        <v>602</v>
      </c>
      <c r="D42" s="358">
        <v>407</v>
      </c>
      <c r="E42" s="358">
        <v>235</v>
      </c>
      <c r="F42" s="358">
        <v>157</v>
      </c>
      <c r="G42" s="856">
        <v>46</v>
      </c>
      <c r="H42" s="358">
        <v>1447</v>
      </c>
      <c r="J42" s="49"/>
    </row>
    <row r="43" spans="1:10" x14ac:dyDescent="0.2">
      <c r="A43" s="86">
        <v>61</v>
      </c>
      <c r="B43" s="61" t="s">
        <v>64</v>
      </c>
      <c r="C43" s="398">
        <v>315</v>
      </c>
      <c r="D43" s="358">
        <v>317</v>
      </c>
      <c r="E43" s="358">
        <v>181</v>
      </c>
      <c r="F43" s="358">
        <v>151</v>
      </c>
      <c r="G43" s="856">
        <v>48</v>
      </c>
      <c r="H43" s="358">
        <v>1012</v>
      </c>
      <c r="J43" s="49"/>
    </row>
    <row r="44" spans="1:10" x14ac:dyDescent="0.2">
      <c r="A44" s="86">
        <v>62</v>
      </c>
      <c r="B44" s="61" t="s">
        <v>65</v>
      </c>
      <c r="C44" s="398">
        <v>69</v>
      </c>
      <c r="D44" s="358">
        <v>108</v>
      </c>
      <c r="E44" s="358">
        <v>70</v>
      </c>
      <c r="F44" s="358">
        <v>91</v>
      </c>
      <c r="G44" s="856">
        <v>25</v>
      </c>
      <c r="H44" s="358">
        <v>363</v>
      </c>
      <c r="J44" s="49"/>
    </row>
    <row r="45" spans="1:10" x14ac:dyDescent="0.2">
      <c r="A45" s="86">
        <v>63</v>
      </c>
      <c r="B45" s="61" t="s">
        <v>66</v>
      </c>
      <c r="C45" s="398">
        <v>52</v>
      </c>
      <c r="D45" s="358">
        <v>65</v>
      </c>
      <c r="E45" s="358">
        <v>44</v>
      </c>
      <c r="F45" s="358">
        <v>48</v>
      </c>
      <c r="G45" s="856">
        <v>14</v>
      </c>
      <c r="H45" s="358">
        <v>223</v>
      </c>
      <c r="J45" s="49"/>
    </row>
    <row r="46" spans="1:10" x14ac:dyDescent="0.2">
      <c r="A46" s="86">
        <v>64</v>
      </c>
      <c r="B46" s="61" t="s">
        <v>67</v>
      </c>
      <c r="C46" s="398">
        <v>22</v>
      </c>
      <c r="D46" s="358">
        <v>41</v>
      </c>
      <c r="E46" s="358">
        <v>24</v>
      </c>
      <c r="F46" s="358">
        <v>31</v>
      </c>
      <c r="G46" s="856">
        <v>9</v>
      </c>
      <c r="H46" s="358">
        <v>127</v>
      </c>
      <c r="J46" s="49"/>
    </row>
    <row r="47" spans="1:10" x14ac:dyDescent="0.2">
      <c r="A47" s="86">
        <v>65</v>
      </c>
      <c r="B47" s="61" t="s">
        <v>68</v>
      </c>
      <c r="C47" s="398">
        <v>52</v>
      </c>
      <c r="D47" s="358">
        <v>66</v>
      </c>
      <c r="E47" s="358">
        <v>48</v>
      </c>
      <c r="F47" s="358">
        <v>49</v>
      </c>
      <c r="G47" s="856">
        <v>13</v>
      </c>
      <c r="H47" s="358">
        <v>228</v>
      </c>
      <c r="J47" s="49"/>
    </row>
    <row r="48" spans="1:10" x14ac:dyDescent="0.2">
      <c r="A48" s="86">
        <v>66</v>
      </c>
      <c r="B48" s="61" t="s">
        <v>69</v>
      </c>
      <c r="C48" s="398">
        <v>314</v>
      </c>
      <c r="D48" s="358">
        <v>310</v>
      </c>
      <c r="E48" s="358">
        <v>170</v>
      </c>
      <c r="F48" s="358">
        <v>185</v>
      </c>
      <c r="G48" s="856">
        <v>47</v>
      </c>
      <c r="H48" s="358">
        <v>1026</v>
      </c>
      <c r="J48" s="49"/>
    </row>
    <row r="49" spans="1:10" x14ac:dyDescent="0.2">
      <c r="A49" s="86">
        <v>71</v>
      </c>
      <c r="B49" s="61" t="s">
        <v>70</v>
      </c>
      <c r="C49" s="398">
        <v>265</v>
      </c>
      <c r="D49" s="358">
        <v>238</v>
      </c>
      <c r="E49" s="358">
        <v>123</v>
      </c>
      <c r="F49" s="358">
        <v>107</v>
      </c>
      <c r="G49" s="856">
        <v>42</v>
      </c>
      <c r="H49" s="358">
        <v>775</v>
      </c>
      <c r="J49" s="49"/>
    </row>
    <row r="50" spans="1:10" x14ac:dyDescent="0.2">
      <c r="A50" s="86">
        <v>72</v>
      </c>
      <c r="B50" s="61" t="s">
        <v>71</v>
      </c>
      <c r="C50" s="398">
        <v>406</v>
      </c>
      <c r="D50" s="358">
        <v>366</v>
      </c>
      <c r="E50" s="358">
        <v>203</v>
      </c>
      <c r="F50" s="358">
        <v>229</v>
      </c>
      <c r="G50" s="856">
        <v>73</v>
      </c>
      <c r="H50" s="358">
        <v>1277</v>
      </c>
      <c r="J50" s="49"/>
    </row>
    <row r="51" spans="1:10" x14ac:dyDescent="0.2">
      <c r="A51" s="86">
        <v>81</v>
      </c>
      <c r="B51" s="61" t="s">
        <v>5</v>
      </c>
      <c r="C51" s="398">
        <v>251</v>
      </c>
      <c r="D51" s="358">
        <v>209</v>
      </c>
      <c r="E51" s="358">
        <v>113</v>
      </c>
      <c r="F51" s="358">
        <v>91</v>
      </c>
      <c r="G51" s="856">
        <v>45</v>
      </c>
      <c r="H51" s="358">
        <v>709</v>
      </c>
      <c r="J51" s="49"/>
    </row>
    <row r="52" spans="1:10" x14ac:dyDescent="0.2">
      <c r="A52" s="86">
        <v>82</v>
      </c>
      <c r="B52" s="61" t="s">
        <v>72</v>
      </c>
      <c r="C52" s="398">
        <v>458</v>
      </c>
      <c r="D52" s="358">
        <v>318</v>
      </c>
      <c r="E52" s="358">
        <v>174</v>
      </c>
      <c r="F52" s="358">
        <v>144</v>
      </c>
      <c r="G52" s="856">
        <v>51</v>
      </c>
      <c r="H52" s="358">
        <v>1145</v>
      </c>
      <c r="J52" s="49"/>
    </row>
    <row r="53" spans="1:10" x14ac:dyDescent="0.2">
      <c r="A53" s="86">
        <v>83</v>
      </c>
      <c r="B53" s="61" t="s">
        <v>73</v>
      </c>
      <c r="C53" s="398">
        <v>295</v>
      </c>
      <c r="D53" s="358">
        <v>227</v>
      </c>
      <c r="E53" s="358">
        <v>115</v>
      </c>
      <c r="F53" s="358">
        <v>103</v>
      </c>
      <c r="G53" s="856">
        <v>20</v>
      </c>
      <c r="H53" s="358">
        <v>760</v>
      </c>
      <c r="J53" s="49"/>
    </row>
    <row r="54" spans="1:10" x14ac:dyDescent="0.2">
      <c r="A54" s="86">
        <v>91</v>
      </c>
      <c r="B54" s="61" t="s">
        <v>74</v>
      </c>
      <c r="C54" s="398">
        <v>305</v>
      </c>
      <c r="D54" s="358">
        <v>180</v>
      </c>
      <c r="E54" s="358">
        <v>110</v>
      </c>
      <c r="F54" s="358">
        <v>88</v>
      </c>
      <c r="G54" s="856">
        <v>30</v>
      </c>
      <c r="H54" s="358">
        <v>713</v>
      </c>
      <c r="J54" s="49"/>
    </row>
    <row r="55" spans="1:10" x14ac:dyDescent="0.2">
      <c r="A55" s="86">
        <v>92</v>
      </c>
      <c r="B55" s="61" t="s">
        <v>75</v>
      </c>
      <c r="C55" s="398">
        <v>9</v>
      </c>
      <c r="D55" s="358">
        <v>2</v>
      </c>
      <c r="E55" s="358">
        <v>0</v>
      </c>
      <c r="F55" s="358">
        <v>3</v>
      </c>
      <c r="G55" s="856">
        <v>0</v>
      </c>
      <c r="H55" s="358">
        <v>14</v>
      </c>
      <c r="J55" s="49"/>
    </row>
    <row r="56" spans="1:10" x14ac:dyDescent="0.2">
      <c r="A56" s="86">
        <v>93</v>
      </c>
      <c r="B56" s="61" t="s">
        <v>76</v>
      </c>
      <c r="C56" s="398">
        <v>249</v>
      </c>
      <c r="D56" s="358">
        <v>248</v>
      </c>
      <c r="E56" s="358">
        <v>117</v>
      </c>
      <c r="F56" s="358">
        <v>94</v>
      </c>
      <c r="G56" s="856">
        <v>33</v>
      </c>
      <c r="H56" s="358">
        <v>741</v>
      </c>
      <c r="J56" s="49"/>
    </row>
    <row r="57" spans="1:10" x14ac:dyDescent="0.2">
      <c r="A57" s="86">
        <v>94</v>
      </c>
      <c r="B57" s="61" t="s">
        <v>77</v>
      </c>
      <c r="C57" s="398">
        <v>311</v>
      </c>
      <c r="D57" s="358">
        <v>349</v>
      </c>
      <c r="E57" s="358">
        <v>158</v>
      </c>
      <c r="F57" s="358">
        <v>121</v>
      </c>
      <c r="G57" s="856">
        <v>41</v>
      </c>
      <c r="H57" s="358">
        <v>980</v>
      </c>
      <c r="J57" s="49"/>
    </row>
    <row r="58" spans="1:10" x14ac:dyDescent="0.2">
      <c r="A58" s="86">
        <v>101</v>
      </c>
      <c r="B58" s="61" t="s">
        <v>78</v>
      </c>
      <c r="C58" s="398">
        <v>424</v>
      </c>
      <c r="D58" s="358">
        <v>417</v>
      </c>
      <c r="E58" s="358">
        <v>240</v>
      </c>
      <c r="F58" s="358">
        <v>244</v>
      </c>
      <c r="G58" s="856">
        <v>47</v>
      </c>
      <c r="H58" s="358">
        <v>1372</v>
      </c>
      <c r="J58" s="49"/>
    </row>
    <row r="59" spans="1:10" x14ac:dyDescent="0.2">
      <c r="A59" s="86">
        <v>102</v>
      </c>
      <c r="B59" s="61" t="s">
        <v>79</v>
      </c>
      <c r="C59" s="398">
        <v>9</v>
      </c>
      <c r="D59" s="358">
        <v>12</v>
      </c>
      <c r="E59" s="358">
        <v>17</v>
      </c>
      <c r="F59" s="358">
        <v>6</v>
      </c>
      <c r="G59" s="856">
        <v>1</v>
      </c>
      <c r="H59" s="358">
        <v>45</v>
      </c>
      <c r="J59" s="49"/>
    </row>
    <row r="60" spans="1:10" x14ac:dyDescent="0.2">
      <c r="A60" s="86">
        <v>103</v>
      </c>
      <c r="B60" s="61" t="s">
        <v>80</v>
      </c>
      <c r="C60" s="398">
        <v>97</v>
      </c>
      <c r="D60" s="358">
        <v>78</v>
      </c>
      <c r="E60" s="358">
        <v>51</v>
      </c>
      <c r="F60" s="358">
        <v>84</v>
      </c>
      <c r="G60" s="856">
        <v>36</v>
      </c>
      <c r="H60" s="358">
        <v>346</v>
      </c>
      <c r="J60" s="49"/>
    </row>
    <row r="61" spans="1:10" x14ac:dyDescent="0.2">
      <c r="A61" s="86">
        <v>105</v>
      </c>
      <c r="B61" s="61" t="s">
        <v>81</v>
      </c>
      <c r="C61" s="398">
        <v>70</v>
      </c>
      <c r="D61" s="358">
        <v>75</v>
      </c>
      <c r="E61" s="358">
        <v>36</v>
      </c>
      <c r="F61" s="358">
        <v>31</v>
      </c>
      <c r="G61" s="856">
        <v>18</v>
      </c>
      <c r="H61" s="358">
        <v>230</v>
      </c>
      <c r="J61" s="49"/>
    </row>
    <row r="62" spans="1:10" x14ac:dyDescent="0.2">
      <c r="A62" s="86">
        <v>106</v>
      </c>
      <c r="B62" s="61" t="s">
        <v>82</v>
      </c>
      <c r="C62" s="398">
        <v>171</v>
      </c>
      <c r="D62" s="358">
        <v>133</v>
      </c>
      <c r="E62" s="358">
        <v>77</v>
      </c>
      <c r="F62" s="358">
        <v>57</v>
      </c>
      <c r="G62" s="856">
        <v>15</v>
      </c>
      <c r="H62" s="358">
        <v>453</v>
      </c>
      <c r="J62" s="49"/>
    </row>
    <row r="63" spans="1:10" x14ac:dyDescent="0.2">
      <c r="A63" s="86">
        <v>107</v>
      </c>
      <c r="B63" s="61" t="s">
        <v>83</v>
      </c>
      <c r="C63" s="398">
        <v>292</v>
      </c>
      <c r="D63" s="358">
        <v>312</v>
      </c>
      <c r="E63" s="358">
        <v>171</v>
      </c>
      <c r="F63" s="358">
        <v>140</v>
      </c>
      <c r="G63" s="856">
        <v>29</v>
      </c>
      <c r="H63" s="358">
        <v>944</v>
      </c>
      <c r="J63" s="49"/>
    </row>
    <row r="64" spans="1:10" x14ac:dyDescent="0.2">
      <c r="A64" s="86">
        <v>108</v>
      </c>
      <c r="B64" s="61" t="s">
        <v>84</v>
      </c>
      <c r="C64" s="398">
        <v>174</v>
      </c>
      <c r="D64" s="358">
        <v>160</v>
      </c>
      <c r="E64" s="358">
        <v>86</v>
      </c>
      <c r="F64" s="358">
        <v>58</v>
      </c>
      <c r="G64" s="856">
        <v>23</v>
      </c>
      <c r="H64" s="358">
        <v>501</v>
      </c>
      <c r="J64" s="49"/>
    </row>
    <row r="65" spans="1:10" x14ac:dyDescent="0.2">
      <c r="A65" s="86">
        <v>109</v>
      </c>
      <c r="B65" s="61" t="s">
        <v>145</v>
      </c>
      <c r="C65" s="398">
        <v>38</v>
      </c>
      <c r="D65" s="358">
        <v>61</v>
      </c>
      <c r="E65" s="358">
        <v>46</v>
      </c>
      <c r="F65" s="358">
        <v>38</v>
      </c>
      <c r="G65" s="856">
        <v>15</v>
      </c>
      <c r="H65" s="358">
        <v>198</v>
      </c>
      <c r="J65" s="49"/>
    </row>
    <row r="66" spans="1:10" x14ac:dyDescent="0.2">
      <c r="A66" s="86">
        <v>111</v>
      </c>
      <c r="B66" s="61" t="s">
        <v>85</v>
      </c>
      <c r="C66" s="398">
        <v>1268</v>
      </c>
      <c r="D66" s="358">
        <v>683</v>
      </c>
      <c r="E66" s="358">
        <v>299</v>
      </c>
      <c r="F66" s="358">
        <v>176</v>
      </c>
      <c r="G66" s="856">
        <v>69</v>
      </c>
      <c r="H66" s="358">
        <v>2495</v>
      </c>
      <c r="J66" s="49"/>
    </row>
    <row r="67" spans="1:10" x14ac:dyDescent="0.2">
      <c r="A67" s="86">
        <v>112</v>
      </c>
      <c r="B67" s="61" t="s">
        <v>86</v>
      </c>
      <c r="C67" s="398">
        <v>1341</v>
      </c>
      <c r="D67" s="358">
        <v>842</v>
      </c>
      <c r="E67" s="358">
        <v>340</v>
      </c>
      <c r="F67" s="358">
        <v>285</v>
      </c>
      <c r="G67" s="856">
        <v>105</v>
      </c>
      <c r="H67" s="358">
        <v>2913</v>
      </c>
      <c r="J67" s="49"/>
    </row>
    <row r="68" spans="1:10" x14ac:dyDescent="0.2">
      <c r="A68" s="86">
        <v>113</v>
      </c>
      <c r="B68" s="61" t="s">
        <v>87</v>
      </c>
      <c r="C68" s="398">
        <v>65</v>
      </c>
      <c r="D68" s="358">
        <v>36</v>
      </c>
      <c r="E68" s="358">
        <v>39</v>
      </c>
      <c r="F68" s="358">
        <v>36</v>
      </c>
      <c r="G68" s="856">
        <v>14</v>
      </c>
      <c r="H68" s="358">
        <v>190</v>
      </c>
      <c r="J68" s="49"/>
    </row>
    <row r="69" spans="1:10" x14ac:dyDescent="0.2">
      <c r="A69" s="86">
        <v>121</v>
      </c>
      <c r="B69" s="61" t="s">
        <v>61</v>
      </c>
      <c r="C69" s="398">
        <v>1750</v>
      </c>
      <c r="D69" s="358">
        <v>872</v>
      </c>
      <c r="E69" s="358">
        <v>367</v>
      </c>
      <c r="F69" s="358">
        <v>254</v>
      </c>
      <c r="G69" s="856">
        <v>74</v>
      </c>
      <c r="H69" s="358">
        <v>3317</v>
      </c>
      <c r="J69" s="49"/>
    </row>
    <row r="70" spans="1:10" x14ac:dyDescent="0.2">
      <c r="A70" s="86">
        <v>122</v>
      </c>
      <c r="B70" s="61" t="s">
        <v>62</v>
      </c>
      <c r="C70" s="398">
        <v>1207</v>
      </c>
      <c r="D70" s="358">
        <v>819</v>
      </c>
      <c r="E70" s="358">
        <v>349</v>
      </c>
      <c r="F70" s="358">
        <v>257</v>
      </c>
      <c r="G70" s="856">
        <v>67</v>
      </c>
      <c r="H70" s="358">
        <v>2699</v>
      </c>
      <c r="J70" s="49"/>
    </row>
    <row r="71" spans="1:10" x14ac:dyDescent="0.2">
      <c r="A71" s="86">
        <v>123</v>
      </c>
      <c r="B71" s="61" t="s">
        <v>63</v>
      </c>
      <c r="C71" s="398">
        <v>420</v>
      </c>
      <c r="D71" s="358">
        <v>363</v>
      </c>
      <c r="E71" s="358">
        <v>196</v>
      </c>
      <c r="F71" s="358">
        <v>146</v>
      </c>
      <c r="G71" s="856">
        <v>61</v>
      </c>
      <c r="H71" s="358">
        <v>1186</v>
      </c>
      <c r="J71" s="49"/>
    </row>
    <row r="72" spans="1:10" x14ac:dyDescent="0.2">
      <c r="A72" s="86"/>
      <c r="B72" s="61"/>
      <c r="C72" s="398"/>
      <c r="D72" s="358"/>
      <c r="E72" s="358"/>
      <c r="F72" s="358"/>
      <c r="G72" s="358"/>
      <c r="H72" s="358"/>
      <c r="J72" s="49"/>
    </row>
    <row r="73" spans="1:10" x14ac:dyDescent="0.2">
      <c r="A73" s="85">
        <v>1</v>
      </c>
      <c r="B73" s="86" t="s">
        <v>2</v>
      </c>
      <c r="C73" s="321">
        <v>4772</v>
      </c>
      <c r="D73" s="312">
        <v>2104</v>
      </c>
      <c r="E73" s="312">
        <v>858</v>
      </c>
      <c r="F73" s="312">
        <v>521</v>
      </c>
      <c r="G73" s="856">
        <v>225</v>
      </c>
      <c r="H73" s="312">
        <v>8480</v>
      </c>
      <c r="J73" s="49"/>
    </row>
    <row r="74" spans="1:10" x14ac:dyDescent="0.2">
      <c r="A74" s="85">
        <v>2</v>
      </c>
      <c r="B74" s="86" t="s">
        <v>6</v>
      </c>
      <c r="C74" s="321">
        <v>3990</v>
      </c>
      <c r="D74" s="312">
        <v>2310</v>
      </c>
      <c r="E74" s="312">
        <v>1130</v>
      </c>
      <c r="F74" s="312">
        <v>898</v>
      </c>
      <c r="G74" s="856">
        <v>462</v>
      </c>
      <c r="H74" s="312">
        <v>8790</v>
      </c>
      <c r="J74" s="49"/>
    </row>
    <row r="75" spans="1:10" x14ac:dyDescent="0.2">
      <c r="A75" s="85">
        <v>3</v>
      </c>
      <c r="B75" s="86" t="s">
        <v>10</v>
      </c>
      <c r="C75" s="321">
        <v>5000</v>
      </c>
      <c r="D75" s="312">
        <v>2945</v>
      </c>
      <c r="E75" s="312">
        <v>1368</v>
      </c>
      <c r="F75" s="312">
        <v>975</v>
      </c>
      <c r="G75" s="856">
        <v>442</v>
      </c>
      <c r="H75" s="312">
        <v>10730</v>
      </c>
      <c r="J75" s="49"/>
    </row>
    <row r="76" spans="1:10" x14ac:dyDescent="0.2">
      <c r="A76" s="85">
        <v>4</v>
      </c>
      <c r="B76" s="86" t="s">
        <v>3</v>
      </c>
      <c r="C76" s="321">
        <v>3765</v>
      </c>
      <c r="D76" s="312">
        <v>2670</v>
      </c>
      <c r="E76" s="312">
        <v>1263</v>
      </c>
      <c r="F76" s="312">
        <v>986</v>
      </c>
      <c r="G76" s="856">
        <v>361</v>
      </c>
      <c r="H76" s="312">
        <v>9045</v>
      </c>
      <c r="J76" s="49"/>
    </row>
    <row r="77" spans="1:10" x14ac:dyDescent="0.2">
      <c r="A77" s="85">
        <v>5</v>
      </c>
      <c r="B77" s="86" t="s">
        <v>7</v>
      </c>
      <c r="C77" s="321">
        <v>1966</v>
      </c>
      <c r="D77" s="312">
        <v>1627</v>
      </c>
      <c r="E77" s="312">
        <v>823</v>
      </c>
      <c r="F77" s="312">
        <v>620</v>
      </c>
      <c r="G77" s="856">
        <v>200</v>
      </c>
      <c r="H77" s="312">
        <v>5236</v>
      </c>
      <c r="J77" s="49"/>
    </row>
    <row r="78" spans="1:10" x14ac:dyDescent="0.2">
      <c r="A78" s="85">
        <v>6</v>
      </c>
      <c r="B78" s="86" t="s">
        <v>11</v>
      </c>
      <c r="C78" s="321">
        <v>824</v>
      </c>
      <c r="D78" s="312">
        <v>907</v>
      </c>
      <c r="E78" s="312">
        <v>537</v>
      </c>
      <c r="F78" s="312">
        <v>555</v>
      </c>
      <c r="G78" s="856">
        <v>156</v>
      </c>
      <c r="H78" s="312">
        <v>2979</v>
      </c>
      <c r="J78" s="49"/>
    </row>
    <row r="79" spans="1:10" x14ac:dyDescent="0.2">
      <c r="A79" s="85">
        <v>7</v>
      </c>
      <c r="B79" s="86" t="s">
        <v>4</v>
      </c>
      <c r="C79" s="321">
        <v>671</v>
      </c>
      <c r="D79" s="312">
        <v>604</v>
      </c>
      <c r="E79" s="312">
        <v>326</v>
      </c>
      <c r="F79" s="312">
        <v>336</v>
      </c>
      <c r="G79" s="856">
        <v>115</v>
      </c>
      <c r="H79" s="312">
        <v>2052</v>
      </c>
      <c r="J79" s="49"/>
    </row>
    <row r="80" spans="1:10" x14ac:dyDescent="0.2">
      <c r="A80" s="85">
        <v>8</v>
      </c>
      <c r="B80" s="86" t="s">
        <v>5</v>
      </c>
      <c r="C80" s="321">
        <v>1004</v>
      </c>
      <c r="D80" s="312">
        <v>754</v>
      </c>
      <c r="E80" s="312">
        <v>402</v>
      </c>
      <c r="F80" s="312">
        <v>338</v>
      </c>
      <c r="G80" s="856">
        <v>116</v>
      </c>
      <c r="H80" s="312">
        <v>2614</v>
      </c>
      <c r="J80" s="49"/>
    </row>
    <row r="81" spans="1:10" x14ac:dyDescent="0.2">
      <c r="A81" s="85">
        <v>9</v>
      </c>
      <c r="B81" s="86" t="s">
        <v>8</v>
      </c>
      <c r="C81" s="321">
        <v>874</v>
      </c>
      <c r="D81" s="312">
        <v>779</v>
      </c>
      <c r="E81" s="312">
        <v>385</v>
      </c>
      <c r="F81" s="312">
        <v>306</v>
      </c>
      <c r="G81" s="856">
        <v>104</v>
      </c>
      <c r="H81" s="312">
        <v>2448</v>
      </c>
      <c r="J81" s="49"/>
    </row>
    <row r="82" spans="1:10" x14ac:dyDescent="0.2">
      <c r="A82" s="85">
        <v>10</v>
      </c>
      <c r="B82" s="86" t="s">
        <v>9</v>
      </c>
      <c r="C82" s="321">
        <v>1275</v>
      </c>
      <c r="D82" s="312">
        <v>1248</v>
      </c>
      <c r="E82" s="312">
        <v>724</v>
      </c>
      <c r="F82" s="312">
        <v>658</v>
      </c>
      <c r="G82" s="856">
        <v>184</v>
      </c>
      <c r="H82" s="312">
        <v>4089</v>
      </c>
      <c r="J82" s="49"/>
    </row>
    <row r="83" spans="1:10" x14ac:dyDescent="0.2">
      <c r="A83" s="85">
        <v>11</v>
      </c>
      <c r="B83" s="86" t="s">
        <v>175</v>
      </c>
      <c r="C83" s="321">
        <v>2674</v>
      </c>
      <c r="D83" s="312">
        <v>1561</v>
      </c>
      <c r="E83" s="312">
        <v>678</v>
      </c>
      <c r="F83" s="312">
        <v>497</v>
      </c>
      <c r="G83" s="856">
        <v>188</v>
      </c>
      <c r="H83" s="312">
        <v>5598</v>
      </c>
      <c r="J83" s="49"/>
    </row>
    <row r="84" spans="1:10" x14ac:dyDescent="0.2">
      <c r="A84" s="85">
        <v>12</v>
      </c>
      <c r="B84" s="86" t="s">
        <v>165</v>
      </c>
      <c r="C84" s="321">
        <v>3377</v>
      </c>
      <c r="D84" s="312">
        <v>2054</v>
      </c>
      <c r="E84" s="312">
        <v>912</v>
      </c>
      <c r="F84" s="312">
        <v>657</v>
      </c>
      <c r="G84" s="856">
        <v>202</v>
      </c>
      <c r="H84" s="312">
        <v>7202</v>
      </c>
      <c r="J84" s="49"/>
    </row>
    <row r="85" spans="1:10" x14ac:dyDescent="0.2">
      <c r="A85" s="85"/>
      <c r="B85" s="86"/>
      <c r="C85" s="312"/>
      <c r="D85" s="312"/>
      <c r="E85" s="312"/>
      <c r="F85" s="312"/>
      <c r="G85" s="312"/>
      <c r="H85" s="358"/>
      <c r="J85" s="49"/>
    </row>
    <row r="86" spans="1:10" x14ac:dyDescent="0.2">
      <c r="A86" s="86"/>
      <c r="B86" s="359" t="s">
        <v>20</v>
      </c>
      <c r="C86" s="318">
        <v>30192</v>
      </c>
      <c r="D86" s="318">
        <v>19563</v>
      </c>
      <c r="E86" s="318">
        <v>9406</v>
      </c>
      <c r="F86" s="318">
        <v>7347</v>
      </c>
      <c r="G86" s="744">
        <v>2755</v>
      </c>
      <c r="H86" s="318">
        <v>69263</v>
      </c>
      <c r="J86" s="49"/>
    </row>
    <row r="87" spans="1:10" x14ac:dyDescent="0.2">
      <c r="A87" s="360"/>
      <c r="B87" s="360"/>
      <c r="C87" s="360"/>
      <c r="D87" s="360"/>
      <c r="E87" s="360"/>
      <c r="F87" s="360"/>
      <c r="G87" s="360"/>
      <c r="H87" s="360"/>
    </row>
    <row r="88" spans="1:10" x14ac:dyDescent="0.2">
      <c r="A88" s="352"/>
      <c r="B88" s="352"/>
      <c r="C88" s="352"/>
      <c r="D88" s="352"/>
      <c r="E88" s="352"/>
      <c r="F88" s="352"/>
      <c r="G88" s="352"/>
      <c r="H88" s="352"/>
    </row>
    <row r="89" spans="1:10" x14ac:dyDescent="0.2">
      <c r="A89" s="313" t="s">
        <v>218</v>
      </c>
      <c r="B89" s="311"/>
      <c r="C89" s="303"/>
      <c r="D89" s="303"/>
      <c r="E89" s="303"/>
      <c r="F89" s="303"/>
      <c r="G89" s="303"/>
      <c r="H89" s="314" t="s">
        <v>249</v>
      </c>
    </row>
    <row r="90" spans="1:10" x14ac:dyDescent="0.2">
      <c r="A90" s="352"/>
      <c r="B90" s="352"/>
      <c r="C90" s="352"/>
      <c r="D90" s="352"/>
      <c r="E90" s="352"/>
      <c r="F90" s="352"/>
      <c r="G90" s="352"/>
      <c r="H90" s="352"/>
    </row>
    <row r="91" spans="1:10" x14ac:dyDescent="0.2">
      <c r="A91" s="355"/>
      <c r="B91" s="355"/>
      <c r="C91" s="355"/>
      <c r="D91" s="355"/>
      <c r="E91" s="355"/>
      <c r="F91" s="355"/>
      <c r="G91" s="355"/>
      <c r="H91" s="355"/>
    </row>
    <row r="92" spans="1:10" x14ac:dyDescent="0.2">
      <c r="A92" s="355"/>
      <c r="B92" s="355"/>
      <c r="C92" s="355"/>
      <c r="D92" s="355"/>
      <c r="E92" s="355"/>
      <c r="F92" s="355"/>
      <c r="G92" s="355"/>
      <c r="H92" s="355"/>
    </row>
    <row r="93" spans="1:10" x14ac:dyDescent="0.2">
      <c r="A93" s="355"/>
      <c r="B93" s="355"/>
      <c r="C93" s="355"/>
      <c r="D93" s="355"/>
      <c r="E93" s="355"/>
      <c r="F93" s="355"/>
      <c r="G93" s="355"/>
      <c r="H93" s="355"/>
    </row>
    <row r="94" spans="1:10" x14ac:dyDescent="0.2">
      <c r="A94" s="355"/>
      <c r="B94" s="355"/>
      <c r="C94" s="355"/>
      <c r="D94" s="355"/>
      <c r="E94" s="355"/>
      <c r="F94" s="355"/>
      <c r="G94" s="355"/>
      <c r="H94" s="355"/>
    </row>
    <row r="95" spans="1:10" x14ac:dyDescent="0.2">
      <c r="A95" s="355"/>
      <c r="B95" s="355"/>
      <c r="C95" s="355"/>
      <c r="D95" s="355"/>
      <c r="E95" s="355"/>
      <c r="F95" s="355"/>
      <c r="G95" s="355"/>
      <c r="H95" s="355"/>
    </row>
    <row r="96" spans="1:10" x14ac:dyDescent="0.2">
      <c r="A96" s="355"/>
      <c r="B96" s="355"/>
      <c r="C96" s="355"/>
      <c r="D96" s="355"/>
      <c r="E96" s="355"/>
      <c r="F96" s="355"/>
      <c r="G96" s="355"/>
      <c r="H96" s="355"/>
    </row>
    <row r="97" spans="1:8" x14ac:dyDescent="0.2">
      <c r="A97" s="355"/>
      <c r="B97" s="355"/>
      <c r="C97" s="355"/>
      <c r="D97" s="355"/>
      <c r="E97" s="355"/>
      <c r="F97" s="355"/>
      <c r="G97" s="355"/>
      <c r="H97" s="355"/>
    </row>
    <row r="98" spans="1:8" x14ac:dyDescent="0.2">
      <c r="A98" s="355"/>
      <c r="B98" s="355"/>
      <c r="C98" s="355"/>
      <c r="D98" s="355"/>
      <c r="E98" s="355"/>
      <c r="F98" s="355"/>
      <c r="G98" s="355"/>
      <c r="H98" s="355"/>
    </row>
    <row r="99" spans="1:8" x14ac:dyDescent="0.2">
      <c r="A99" s="355"/>
      <c r="B99" s="355"/>
      <c r="C99" s="355"/>
      <c r="D99" s="355"/>
      <c r="E99" s="355"/>
      <c r="F99" s="355"/>
      <c r="G99" s="355"/>
      <c r="H99" s="355"/>
    </row>
    <row r="100" spans="1:8" x14ac:dyDescent="0.2">
      <c r="A100" s="355"/>
      <c r="B100" s="355"/>
      <c r="C100" s="355"/>
      <c r="D100" s="355"/>
      <c r="E100" s="355"/>
      <c r="F100" s="355"/>
      <c r="G100" s="355"/>
      <c r="H100" s="355"/>
    </row>
    <row r="101" spans="1:8" x14ac:dyDescent="0.2">
      <c r="A101" s="355"/>
      <c r="B101" s="355"/>
      <c r="C101" s="355"/>
      <c r="D101" s="355"/>
      <c r="E101" s="355"/>
      <c r="F101" s="355"/>
      <c r="G101" s="355"/>
      <c r="H101" s="355"/>
    </row>
    <row r="102" spans="1:8" x14ac:dyDescent="0.2">
      <c r="A102" s="355"/>
      <c r="B102" s="355"/>
      <c r="C102" s="355"/>
      <c r="D102" s="355"/>
      <c r="E102" s="355"/>
      <c r="F102" s="355"/>
      <c r="G102" s="355"/>
      <c r="H102" s="355"/>
    </row>
    <row r="103" spans="1:8" x14ac:dyDescent="0.2">
      <c r="A103" s="355"/>
      <c r="B103" s="355"/>
      <c r="C103" s="355"/>
      <c r="D103" s="355"/>
      <c r="E103" s="355"/>
      <c r="F103" s="355"/>
      <c r="G103" s="355"/>
      <c r="H103" s="355"/>
    </row>
    <row r="104" spans="1:8" x14ac:dyDescent="0.2">
      <c r="A104" s="355"/>
      <c r="B104" s="355"/>
      <c r="C104" s="355"/>
      <c r="D104" s="355"/>
      <c r="E104" s="355"/>
      <c r="F104" s="355"/>
      <c r="G104" s="355"/>
      <c r="H104" s="355"/>
    </row>
    <row r="105" spans="1:8" x14ac:dyDescent="0.2">
      <c r="A105" s="355"/>
      <c r="B105" s="355"/>
      <c r="C105" s="355"/>
      <c r="D105" s="355"/>
      <c r="E105" s="355"/>
      <c r="F105" s="355"/>
      <c r="G105" s="355"/>
      <c r="H105" s="355"/>
    </row>
    <row r="106" spans="1:8" x14ac:dyDescent="0.2">
      <c r="A106" s="355"/>
      <c r="B106" s="355"/>
      <c r="C106" s="355"/>
      <c r="D106" s="355"/>
      <c r="E106" s="355"/>
      <c r="F106" s="355"/>
      <c r="G106" s="355"/>
      <c r="H106" s="355"/>
    </row>
  </sheetData>
  <hyperlinks>
    <hyperlink ref="H1" location="INHALT!A1" display="INHALT!A1" xr:uid="{161E6B80-E068-41CC-BE11-9CE0AEC9E5ED}"/>
  </hyperlinks>
  <printOptions horizontalCentered="1"/>
  <pageMargins left="0.59055118110236227" right="0.39370078740157483" top="0.59055118110236227" bottom="0.59055118110236227" header="0.31496062992125984" footer="0.31496062992125984"/>
  <pageSetup paperSize="9" scale="95" firstPageNumber="90" fitToWidth="2" fitToHeight="2" orientation="portrait" useFirstPageNumber="1" r:id="rId1"/>
  <headerFooter>
    <oddFooter>&amp;CSeite &amp;P</oddFooter>
  </headerFooter>
  <rowBreaks count="1" manualBreakCount="1">
    <brk id="50" max="7"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39997558519241921"/>
  </sheetPr>
  <dimension ref="A1:H100"/>
  <sheetViews>
    <sheetView zoomScale="85" zoomScaleNormal="85" workbookViewId="0">
      <pane xSplit="2" ySplit="8" topLeftCell="C58" activePane="bottomRight" state="frozen"/>
      <selection activeCell="A80" sqref="A80:XFD80"/>
      <selection pane="topRight" activeCell="A80" sqref="A80:XFD80"/>
      <selection pane="bottomLeft" activeCell="A80" sqref="A80:XFD80"/>
      <selection pane="bottomRight" sqref="A1:F86"/>
    </sheetView>
  </sheetViews>
  <sheetFormatPr baseColWidth="10" defaultColWidth="11.42578125" defaultRowHeight="12.75" x14ac:dyDescent="0.2"/>
  <cols>
    <col min="1" max="1" width="5.85546875" style="47" customWidth="1"/>
    <col min="2" max="2" width="22.5703125" style="47" bestFit="1" customWidth="1"/>
    <col min="3" max="6" width="13.7109375" style="47" customWidth="1"/>
    <col min="7" max="16384" width="11.42578125" style="47"/>
  </cols>
  <sheetData>
    <row r="1" spans="1:8" ht="12.6" customHeight="1" x14ac:dyDescent="0.2">
      <c r="A1" s="1125">
        <v>44926</v>
      </c>
      <c r="B1" s="352"/>
      <c r="C1" s="352"/>
      <c r="D1" s="352"/>
      <c r="E1" s="352"/>
      <c r="F1" s="1045" t="s">
        <v>476</v>
      </c>
    </row>
    <row r="2" spans="1:8" ht="15.75" x14ac:dyDescent="0.25">
      <c r="A2" s="302" t="s">
        <v>505</v>
      </c>
      <c r="B2" s="311"/>
      <c r="C2" s="303"/>
      <c r="D2" s="303"/>
      <c r="E2" s="303"/>
      <c r="F2" s="303"/>
    </row>
    <row r="3" spans="1:8" x14ac:dyDescent="0.2">
      <c r="A3" s="331" t="s">
        <v>245</v>
      </c>
      <c r="B3" s="311"/>
      <c r="C3" s="303"/>
      <c r="D3" s="303"/>
      <c r="E3" s="303"/>
      <c r="F3" s="303"/>
    </row>
    <row r="4" spans="1:8" ht="12.6" customHeight="1" x14ac:dyDescent="0.2">
      <c r="A4" s="331"/>
      <c r="B4" s="311"/>
      <c r="C4" s="1124">
        <v>18</v>
      </c>
      <c r="D4" s="1124">
        <v>19</v>
      </c>
      <c r="E4" s="1124">
        <v>20</v>
      </c>
      <c r="F4" s="1124">
        <v>21</v>
      </c>
    </row>
    <row r="5" spans="1:8" ht="15" x14ac:dyDescent="0.25">
      <c r="A5" s="369" t="s">
        <v>201</v>
      </c>
      <c r="B5" s="372" t="s">
        <v>170</v>
      </c>
      <c r="C5" s="353" t="s">
        <v>253</v>
      </c>
      <c r="D5" s="354"/>
      <c r="E5" s="354"/>
      <c r="F5" s="354"/>
    </row>
    <row r="6" spans="1:8" ht="15.75" customHeight="1" x14ac:dyDescent="0.25">
      <c r="A6" s="370" t="s">
        <v>202</v>
      </c>
      <c r="B6" s="306" t="s">
        <v>172</v>
      </c>
      <c r="C6" s="353" t="s">
        <v>209</v>
      </c>
      <c r="D6" s="351"/>
      <c r="E6" s="351"/>
      <c r="F6" s="351"/>
    </row>
    <row r="7" spans="1:8" ht="44.45" customHeight="1" x14ac:dyDescent="0.2">
      <c r="A7" s="371"/>
      <c r="B7" s="373"/>
      <c r="C7" s="374" t="s">
        <v>197</v>
      </c>
      <c r="D7" s="374" t="s">
        <v>198</v>
      </c>
      <c r="E7" s="375" t="s">
        <v>338</v>
      </c>
      <c r="F7" s="509" t="s">
        <v>177</v>
      </c>
    </row>
    <row r="8" spans="1:8" x14ac:dyDescent="0.2">
      <c r="A8" s="365"/>
      <c r="B8" s="310"/>
      <c r="C8" s="362" t="s">
        <v>223</v>
      </c>
      <c r="D8" s="328" t="s">
        <v>223</v>
      </c>
      <c r="E8" s="328" t="s">
        <v>223</v>
      </c>
      <c r="F8" s="329" t="s">
        <v>223</v>
      </c>
    </row>
    <row r="9" spans="1:8" ht="12" customHeight="1" x14ac:dyDescent="0.2">
      <c r="A9" s="368"/>
      <c r="B9" s="368"/>
      <c r="C9" s="368"/>
      <c r="D9" s="368"/>
      <c r="E9" s="368"/>
      <c r="F9" s="368"/>
    </row>
    <row r="10" spans="1:8" x14ac:dyDescent="0.2">
      <c r="A10" s="86">
        <v>10</v>
      </c>
      <c r="B10" s="61" t="s">
        <v>37</v>
      </c>
      <c r="C10" s="398">
        <v>28</v>
      </c>
      <c r="D10" s="358">
        <v>15</v>
      </c>
      <c r="E10" s="358">
        <v>7</v>
      </c>
      <c r="F10" s="398">
        <v>50</v>
      </c>
      <c r="H10" s="49"/>
    </row>
    <row r="11" spans="1:8" x14ac:dyDescent="0.2">
      <c r="A11" s="86">
        <v>11</v>
      </c>
      <c r="B11" s="61" t="s">
        <v>38</v>
      </c>
      <c r="C11" s="398">
        <v>43</v>
      </c>
      <c r="D11" s="358">
        <v>25</v>
      </c>
      <c r="E11" s="358">
        <v>6</v>
      </c>
      <c r="F11" s="398">
        <v>74</v>
      </c>
      <c r="H11" s="49"/>
    </row>
    <row r="12" spans="1:8" x14ac:dyDescent="0.2">
      <c r="A12" s="86">
        <v>12</v>
      </c>
      <c r="B12" s="61" t="s">
        <v>90</v>
      </c>
      <c r="C12" s="398">
        <v>130</v>
      </c>
      <c r="D12" s="358">
        <v>53</v>
      </c>
      <c r="E12" s="358">
        <v>12</v>
      </c>
      <c r="F12" s="398">
        <v>195</v>
      </c>
      <c r="H12" s="49"/>
    </row>
    <row r="13" spans="1:8" x14ac:dyDescent="0.2">
      <c r="A13" s="86">
        <v>13</v>
      </c>
      <c r="B13" s="61" t="s">
        <v>39</v>
      </c>
      <c r="C13" s="398">
        <v>23</v>
      </c>
      <c r="D13" s="358">
        <v>4</v>
      </c>
      <c r="E13" s="358">
        <v>1</v>
      </c>
      <c r="F13" s="398">
        <v>28</v>
      </c>
      <c r="H13" s="49"/>
    </row>
    <row r="14" spans="1:8" x14ac:dyDescent="0.2">
      <c r="A14" s="86">
        <v>14</v>
      </c>
      <c r="B14" s="61" t="s">
        <v>40</v>
      </c>
      <c r="C14" s="398">
        <v>117</v>
      </c>
      <c r="D14" s="358">
        <v>48</v>
      </c>
      <c r="E14" s="358">
        <v>12</v>
      </c>
      <c r="F14" s="398">
        <v>177</v>
      </c>
      <c r="H14" s="49"/>
    </row>
    <row r="15" spans="1:8" x14ac:dyDescent="0.2">
      <c r="A15" s="86">
        <v>15</v>
      </c>
      <c r="B15" s="61" t="s">
        <v>41</v>
      </c>
      <c r="C15" s="398">
        <v>58</v>
      </c>
      <c r="D15" s="358">
        <v>62</v>
      </c>
      <c r="E15" s="358">
        <v>13</v>
      </c>
      <c r="F15" s="398">
        <v>133</v>
      </c>
      <c r="H15" s="49"/>
    </row>
    <row r="16" spans="1:8" x14ac:dyDescent="0.2">
      <c r="A16" s="86">
        <v>16</v>
      </c>
      <c r="B16" s="61" t="s">
        <v>99</v>
      </c>
      <c r="C16" s="398">
        <v>137</v>
      </c>
      <c r="D16" s="358">
        <v>103</v>
      </c>
      <c r="E16" s="358">
        <v>33</v>
      </c>
      <c r="F16" s="398">
        <v>273</v>
      </c>
      <c r="H16" s="49"/>
    </row>
    <row r="17" spans="1:8" x14ac:dyDescent="0.2">
      <c r="A17" s="86">
        <v>17</v>
      </c>
      <c r="B17" s="61" t="s">
        <v>42</v>
      </c>
      <c r="C17" s="398">
        <v>187</v>
      </c>
      <c r="D17" s="358">
        <v>122</v>
      </c>
      <c r="E17" s="358">
        <v>44</v>
      </c>
      <c r="F17" s="398">
        <v>353</v>
      </c>
      <c r="H17" s="49"/>
    </row>
    <row r="18" spans="1:8" x14ac:dyDescent="0.2">
      <c r="A18" s="86">
        <v>21</v>
      </c>
      <c r="B18" s="61" t="s">
        <v>43</v>
      </c>
      <c r="C18" s="398">
        <v>81</v>
      </c>
      <c r="D18" s="358">
        <v>59</v>
      </c>
      <c r="E18" s="358">
        <v>15</v>
      </c>
      <c r="F18" s="398">
        <v>155</v>
      </c>
      <c r="H18" s="49"/>
    </row>
    <row r="19" spans="1:8" x14ac:dyDescent="0.2">
      <c r="A19" s="86">
        <v>22</v>
      </c>
      <c r="B19" s="61" t="s">
        <v>44</v>
      </c>
      <c r="C19" s="398">
        <v>79</v>
      </c>
      <c r="D19" s="358">
        <v>50</v>
      </c>
      <c r="E19" s="358">
        <v>33</v>
      </c>
      <c r="F19" s="398">
        <v>162</v>
      </c>
      <c r="H19" s="49"/>
    </row>
    <row r="20" spans="1:8" x14ac:dyDescent="0.2">
      <c r="A20" s="86">
        <v>23</v>
      </c>
      <c r="B20" s="61" t="s">
        <v>45</v>
      </c>
      <c r="C20" s="398">
        <v>183</v>
      </c>
      <c r="D20" s="358">
        <v>163</v>
      </c>
      <c r="E20" s="358">
        <v>57</v>
      </c>
      <c r="F20" s="398">
        <v>403</v>
      </c>
      <c r="H20" s="49"/>
    </row>
    <row r="21" spans="1:8" x14ac:dyDescent="0.2">
      <c r="A21" s="86">
        <v>24</v>
      </c>
      <c r="B21" s="61" t="s">
        <v>46</v>
      </c>
      <c r="C21" s="398">
        <v>415</v>
      </c>
      <c r="D21" s="358">
        <v>272</v>
      </c>
      <c r="E21" s="358">
        <v>99</v>
      </c>
      <c r="F21" s="398">
        <v>786</v>
      </c>
      <c r="H21" s="49"/>
    </row>
    <row r="22" spans="1:8" x14ac:dyDescent="0.2">
      <c r="A22" s="86">
        <v>25</v>
      </c>
      <c r="B22" s="61" t="s">
        <v>180</v>
      </c>
      <c r="C22" s="398">
        <v>97</v>
      </c>
      <c r="D22" s="358">
        <v>70</v>
      </c>
      <c r="E22" s="358">
        <v>39</v>
      </c>
      <c r="F22" s="398">
        <v>206</v>
      </c>
      <c r="H22" s="49"/>
    </row>
    <row r="23" spans="1:8" x14ac:dyDescent="0.2">
      <c r="A23" s="86">
        <v>26</v>
      </c>
      <c r="B23" s="61" t="s">
        <v>164</v>
      </c>
      <c r="C23" s="398">
        <v>126</v>
      </c>
      <c r="D23" s="358">
        <v>104</v>
      </c>
      <c r="E23" s="358">
        <v>51</v>
      </c>
      <c r="F23" s="398">
        <v>281</v>
      </c>
      <c r="H23" s="49"/>
    </row>
    <row r="24" spans="1:8" x14ac:dyDescent="0.2">
      <c r="A24" s="86">
        <v>31</v>
      </c>
      <c r="B24" s="61" t="s">
        <v>47</v>
      </c>
      <c r="C24" s="398">
        <v>203</v>
      </c>
      <c r="D24" s="358">
        <v>145</v>
      </c>
      <c r="E24" s="358">
        <v>59</v>
      </c>
      <c r="F24" s="398">
        <v>407</v>
      </c>
      <c r="H24" s="49"/>
    </row>
    <row r="25" spans="1:8" x14ac:dyDescent="0.2">
      <c r="A25" s="86">
        <v>32</v>
      </c>
      <c r="B25" s="61" t="s">
        <v>48</v>
      </c>
      <c r="C25" s="398">
        <v>333</v>
      </c>
      <c r="D25" s="358">
        <v>217</v>
      </c>
      <c r="E25" s="358">
        <v>48</v>
      </c>
      <c r="F25" s="398">
        <v>598</v>
      </c>
      <c r="H25" s="49"/>
    </row>
    <row r="26" spans="1:8" x14ac:dyDescent="0.2">
      <c r="A26" s="86">
        <v>33</v>
      </c>
      <c r="B26" s="61" t="s">
        <v>181</v>
      </c>
      <c r="C26" s="398">
        <v>0</v>
      </c>
      <c r="D26" s="358">
        <v>4</v>
      </c>
      <c r="E26" s="358">
        <v>1</v>
      </c>
      <c r="F26" s="398">
        <v>5</v>
      </c>
      <c r="H26" s="49"/>
    </row>
    <row r="27" spans="1:8" x14ac:dyDescent="0.2">
      <c r="A27" s="86">
        <v>34</v>
      </c>
      <c r="B27" s="61" t="s">
        <v>49</v>
      </c>
      <c r="C27" s="398">
        <v>200</v>
      </c>
      <c r="D27" s="358">
        <v>163</v>
      </c>
      <c r="E27" s="358">
        <v>38</v>
      </c>
      <c r="F27" s="398">
        <v>401</v>
      </c>
      <c r="H27" s="49"/>
    </row>
    <row r="28" spans="1:8" x14ac:dyDescent="0.2">
      <c r="A28" s="86">
        <v>35</v>
      </c>
      <c r="B28" s="61" t="s">
        <v>91</v>
      </c>
      <c r="C28" s="398">
        <v>183</v>
      </c>
      <c r="D28" s="358">
        <v>117</v>
      </c>
      <c r="E28" s="358">
        <v>55</v>
      </c>
      <c r="F28" s="398">
        <v>355</v>
      </c>
      <c r="H28" s="49"/>
    </row>
    <row r="29" spans="1:8" x14ac:dyDescent="0.2">
      <c r="A29" s="86">
        <v>36</v>
      </c>
      <c r="B29" s="61" t="s">
        <v>50</v>
      </c>
      <c r="C29" s="398">
        <v>218</v>
      </c>
      <c r="D29" s="358">
        <v>157</v>
      </c>
      <c r="E29" s="358">
        <v>59</v>
      </c>
      <c r="F29" s="398">
        <v>434</v>
      </c>
      <c r="H29" s="49"/>
    </row>
    <row r="30" spans="1:8" x14ac:dyDescent="0.2">
      <c r="A30" s="86">
        <v>41</v>
      </c>
      <c r="B30" s="61" t="s">
        <v>51</v>
      </c>
      <c r="C30" s="398">
        <v>200</v>
      </c>
      <c r="D30" s="358">
        <v>166</v>
      </c>
      <c r="E30" s="358">
        <v>21</v>
      </c>
      <c r="F30" s="398">
        <v>387</v>
      </c>
      <c r="H30" s="49"/>
    </row>
    <row r="31" spans="1:8" x14ac:dyDescent="0.2">
      <c r="A31" s="86">
        <v>42</v>
      </c>
      <c r="B31" s="61" t="s">
        <v>52</v>
      </c>
      <c r="C31" s="398">
        <v>157</v>
      </c>
      <c r="D31" s="358">
        <v>157</v>
      </c>
      <c r="E31" s="358">
        <v>31</v>
      </c>
      <c r="F31" s="398">
        <v>345</v>
      </c>
      <c r="H31" s="49"/>
    </row>
    <row r="32" spans="1:8" x14ac:dyDescent="0.2">
      <c r="A32" s="86">
        <v>43</v>
      </c>
      <c r="B32" s="61" t="s">
        <v>53</v>
      </c>
      <c r="C32" s="398">
        <v>350</v>
      </c>
      <c r="D32" s="358">
        <v>207</v>
      </c>
      <c r="E32" s="358">
        <v>73</v>
      </c>
      <c r="F32" s="398">
        <v>630</v>
      </c>
      <c r="H32" s="49"/>
    </row>
    <row r="33" spans="1:8" x14ac:dyDescent="0.2">
      <c r="A33" s="86">
        <v>44</v>
      </c>
      <c r="B33" s="61" t="s">
        <v>54</v>
      </c>
      <c r="C33" s="398">
        <v>215</v>
      </c>
      <c r="D33" s="358">
        <v>182</v>
      </c>
      <c r="E33" s="358">
        <v>81</v>
      </c>
      <c r="F33" s="398">
        <v>478</v>
      </c>
      <c r="H33" s="49"/>
    </row>
    <row r="34" spans="1:8" x14ac:dyDescent="0.2">
      <c r="A34" s="86">
        <v>45</v>
      </c>
      <c r="B34" s="61" t="s">
        <v>55</v>
      </c>
      <c r="C34" s="398">
        <v>3</v>
      </c>
      <c r="D34" s="358">
        <v>2</v>
      </c>
      <c r="E34" s="358">
        <v>2</v>
      </c>
      <c r="F34" s="398">
        <v>7</v>
      </c>
      <c r="H34" s="49"/>
    </row>
    <row r="35" spans="1:8" x14ac:dyDescent="0.2">
      <c r="A35" s="86">
        <v>46</v>
      </c>
      <c r="B35" s="61" t="s">
        <v>56</v>
      </c>
      <c r="C35" s="398">
        <v>48</v>
      </c>
      <c r="D35" s="358">
        <v>37</v>
      </c>
      <c r="E35" s="358">
        <v>8</v>
      </c>
      <c r="F35" s="398">
        <v>93</v>
      </c>
      <c r="H35" s="49"/>
    </row>
    <row r="36" spans="1:8" x14ac:dyDescent="0.2">
      <c r="A36" s="86">
        <v>47</v>
      </c>
      <c r="B36" s="61" t="s">
        <v>57</v>
      </c>
      <c r="C36" s="398">
        <v>39</v>
      </c>
      <c r="D36" s="358">
        <v>65</v>
      </c>
      <c r="E36" s="358">
        <v>14</v>
      </c>
      <c r="F36" s="398">
        <v>118</v>
      </c>
      <c r="H36" s="49"/>
    </row>
    <row r="37" spans="1:8" x14ac:dyDescent="0.2">
      <c r="A37" s="86">
        <v>48</v>
      </c>
      <c r="B37" s="61" t="s">
        <v>58</v>
      </c>
      <c r="C37" s="398">
        <v>0</v>
      </c>
      <c r="D37" s="358">
        <v>0</v>
      </c>
      <c r="E37" s="358">
        <v>0</v>
      </c>
      <c r="F37" s="398">
        <v>0</v>
      </c>
      <c r="H37" s="49"/>
    </row>
    <row r="38" spans="1:8" x14ac:dyDescent="0.2">
      <c r="A38" s="86">
        <v>51</v>
      </c>
      <c r="B38" s="61" t="s">
        <v>59</v>
      </c>
      <c r="C38" s="398">
        <v>120</v>
      </c>
      <c r="D38" s="358">
        <v>95</v>
      </c>
      <c r="E38" s="358">
        <v>30</v>
      </c>
      <c r="F38" s="398">
        <v>245</v>
      </c>
      <c r="H38" s="49"/>
    </row>
    <row r="39" spans="1:8" x14ac:dyDescent="0.2">
      <c r="A39" s="86">
        <v>52</v>
      </c>
      <c r="B39" s="61" t="s">
        <v>132</v>
      </c>
      <c r="C39" s="398">
        <v>175</v>
      </c>
      <c r="D39" s="358">
        <v>116</v>
      </c>
      <c r="E39" s="358">
        <v>30</v>
      </c>
      <c r="F39" s="398">
        <v>321</v>
      </c>
      <c r="H39" s="49"/>
    </row>
    <row r="40" spans="1:8" x14ac:dyDescent="0.2">
      <c r="A40" s="86">
        <v>53</v>
      </c>
      <c r="B40" s="61" t="s">
        <v>60</v>
      </c>
      <c r="C40" s="398">
        <v>96</v>
      </c>
      <c r="D40" s="358">
        <v>105</v>
      </c>
      <c r="E40" s="358">
        <v>25</v>
      </c>
      <c r="F40" s="398">
        <v>226</v>
      </c>
      <c r="H40" s="49"/>
    </row>
    <row r="41" spans="1:8" x14ac:dyDescent="0.2">
      <c r="A41" s="86">
        <v>54</v>
      </c>
      <c r="B41" s="61" t="s">
        <v>135</v>
      </c>
      <c r="C41" s="398">
        <v>27</v>
      </c>
      <c r="D41" s="358">
        <v>30</v>
      </c>
      <c r="E41" s="358">
        <v>7</v>
      </c>
      <c r="F41" s="398">
        <v>64</v>
      </c>
      <c r="H41" s="49"/>
    </row>
    <row r="42" spans="1:8" x14ac:dyDescent="0.2">
      <c r="A42" s="86">
        <v>55</v>
      </c>
      <c r="B42" s="61" t="s">
        <v>166</v>
      </c>
      <c r="C42" s="398">
        <v>153</v>
      </c>
      <c r="D42" s="358">
        <v>124</v>
      </c>
      <c r="E42" s="358">
        <v>29</v>
      </c>
      <c r="F42" s="398">
        <v>306</v>
      </c>
      <c r="H42" s="49"/>
    </row>
    <row r="43" spans="1:8" x14ac:dyDescent="0.2">
      <c r="A43" s="86">
        <v>61</v>
      </c>
      <c r="B43" s="61" t="s">
        <v>64</v>
      </c>
      <c r="C43" s="398">
        <v>133</v>
      </c>
      <c r="D43" s="358">
        <v>97</v>
      </c>
      <c r="E43" s="358">
        <v>28</v>
      </c>
      <c r="F43" s="398">
        <v>258</v>
      </c>
      <c r="H43" s="49"/>
    </row>
    <row r="44" spans="1:8" x14ac:dyDescent="0.2">
      <c r="A44" s="86">
        <v>62</v>
      </c>
      <c r="B44" s="61" t="s">
        <v>65</v>
      </c>
      <c r="C44" s="398">
        <v>48</v>
      </c>
      <c r="D44" s="358">
        <v>58</v>
      </c>
      <c r="E44" s="358">
        <v>13</v>
      </c>
      <c r="F44" s="398">
        <v>119</v>
      </c>
      <c r="H44" s="49"/>
    </row>
    <row r="45" spans="1:8" x14ac:dyDescent="0.2">
      <c r="A45" s="86">
        <v>63</v>
      </c>
      <c r="B45" s="61" t="s">
        <v>66</v>
      </c>
      <c r="C45" s="398">
        <v>26</v>
      </c>
      <c r="D45" s="358">
        <v>39</v>
      </c>
      <c r="E45" s="358">
        <v>8</v>
      </c>
      <c r="F45" s="398">
        <v>73</v>
      </c>
      <c r="H45" s="49"/>
    </row>
    <row r="46" spans="1:8" x14ac:dyDescent="0.2">
      <c r="A46" s="86">
        <v>64</v>
      </c>
      <c r="B46" s="61" t="s">
        <v>67</v>
      </c>
      <c r="C46" s="398">
        <v>22</v>
      </c>
      <c r="D46" s="358">
        <v>26</v>
      </c>
      <c r="E46" s="358">
        <v>2</v>
      </c>
      <c r="F46" s="398">
        <v>50</v>
      </c>
      <c r="H46" s="49"/>
    </row>
    <row r="47" spans="1:8" x14ac:dyDescent="0.2">
      <c r="A47" s="86">
        <v>65</v>
      </c>
      <c r="B47" s="61" t="s">
        <v>68</v>
      </c>
      <c r="C47" s="398">
        <v>23</v>
      </c>
      <c r="D47" s="358">
        <v>31</v>
      </c>
      <c r="E47" s="358">
        <v>8</v>
      </c>
      <c r="F47" s="398">
        <v>62</v>
      </c>
      <c r="H47" s="49"/>
    </row>
    <row r="48" spans="1:8" x14ac:dyDescent="0.2">
      <c r="A48" s="86">
        <v>66</v>
      </c>
      <c r="B48" s="61" t="s">
        <v>69</v>
      </c>
      <c r="C48" s="398">
        <v>140</v>
      </c>
      <c r="D48" s="358">
        <v>129</v>
      </c>
      <c r="E48" s="358">
        <v>29</v>
      </c>
      <c r="F48" s="398">
        <v>298</v>
      </c>
      <c r="H48" s="49"/>
    </row>
    <row r="49" spans="1:8" x14ac:dyDescent="0.2">
      <c r="A49" s="86">
        <v>71</v>
      </c>
      <c r="B49" s="61" t="s">
        <v>70</v>
      </c>
      <c r="C49" s="398">
        <v>85</v>
      </c>
      <c r="D49" s="358">
        <v>83</v>
      </c>
      <c r="E49" s="358">
        <v>23</v>
      </c>
      <c r="F49" s="398">
        <v>191</v>
      </c>
      <c r="H49" s="49"/>
    </row>
    <row r="50" spans="1:8" x14ac:dyDescent="0.2">
      <c r="A50" s="86">
        <v>72</v>
      </c>
      <c r="B50" s="61" t="s">
        <v>71</v>
      </c>
      <c r="C50" s="398">
        <v>172</v>
      </c>
      <c r="D50" s="358">
        <v>166</v>
      </c>
      <c r="E50" s="358">
        <v>51</v>
      </c>
      <c r="F50" s="398">
        <v>389</v>
      </c>
      <c r="H50" s="49"/>
    </row>
    <row r="51" spans="1:8" x14ac:dyDescent="0.2">
      <c r="A51" s="86">
        <v>81</v>
      </c>
      <c r="B51" s="61" t="s">
        <v>5</v>
      </c>
      <c r="C51" s="398">
        <v>84</v>
      </c>
      <c r="D51" s="358">
        <v>61</v>
      </c>
      <c r="E51" s="358">
        <v>30</v>
      </c>
      <c r="F51" s="398">
        <v>175</v>
      </c>
      <c r="H51" s="49"/>
    </row>
    <row r="52" spans="1:8" x14ac:dyDescent="0.2">
      <c r="A52" s="86">
        <v>82</v>
      </c>
      <c r="B52" s="61" t="s">
        <v>72</v>
      </c>
      <c r="C52" s="398">
        <v>125</v>
      </c>
      <c r="D52" s="358">
        <v>106</v>
      </c>
      <c r="E52" s="358">
        <v>30</v>
      </c>
      <c r="F52" s="398">
        <v>261</v>
      </c>
      <c r="H52" s="49"/>
    </row>
    <row r="53" spans="1:8" x14ac:dyDescent="0.2">
      <c r="A53" s="86">
        <v>83</v>
      </c>
      <c r="B53" s="61" t="s">
        <v>73</v>
      </c>
      <c r="C53" s="398">
        <v>70</v>
      </c>
      <c r="D53" s="358">
        <v>78</v>
      </c>
      <c r="E53" s="358">
        <v>15</v>
      </c>
      <c r="F53" s="398">
        <v>163</v>
      </c>
      <c r="H53" s="49"/>
    </row>
    <row r="54" spans="1:8" x14ac:dyDescent="0.2">
      <c r="A54" s="86">
        <v>91</v>
      </c>
      <c r="B54" s="61" t="s">
        <v>74</v>
      </c>
      <c r="C54" s="398">
        <v>79</v>
      </c>
      <c r="D54" s="358">
        <v>67</v>
      </c>
      <c r="E54" s="358">
        <v>16</v>
      </c>
      <c r="F54" s="398">
        <v>162</v>
      </c>
      <c r="H54" s="49"/>
    </row>
    <row r="55" spans="1:8" x14ac:dyDescent="0.2">
      <c r="A55" s="86">
        <v>92</v>
      </c>
      <c r="B55" s="61" t="s">
        <v>75</v>
      </c>
      <c r="C55" s="398">
        <v>0</v>
      </c>
      <c r="D55" s="358">
        <v>3</v>
      </c>
      <c r="E55" s="358">
        <v>0</v>
      </c>
      <c r="F55" s="398">
        <v>3</v>
      </c>
      <c r="H55" s="49"/>
    </row>
    <row r="56" spans="1:8" x14ac:dyDescent="0.2">
      <c r="A56" s="86">
        <v>93</v>
      </c>
      <c r="B56" s="61" t="s">
        <v>76</v>
      </c>
      <c r="C56" s="398">
        <v>89</v>
      </c>
      <c r="D56" s="358">
        <v>68</v>
      </c>
      <c r="E56" s="358">
        <v>21</v>
      </c>
      <c r="F56" s="398">
        <v>178</v>
      </c>
      <c r="H56" s="49"/>
    </row>
    <row r="57" spans="1:8" x14ac:dyDescent="0.2">
      <c r="A57" s="86">
        <v>94</v>
      </c>
      <c r="B57" s="61" t="s">
        <v>77</v>
      </c>
      <c r="C57" s="398">
        <v>100</v>
      </c>
      <c r="D57" s="358">
        <v>90</v>
      </c>
      <c r="E57" s="358">
        <v>23</v>
      </c>
      <c r="F57" s="398">
        <v>213</v>
      </c>
      <c r="H57" s="49"/>
    </row>
    <row r="58" spans="1:8" x14ac:dyDescent="0.2">
      <c r="A58" s="86">
        <v>101</v>
      </c>
      <c r="B58" s="61" t="s">
        <v>78</v>
      </c>
      <c r="C58" s="398">
        <v>170</v>
      </c>
      <c r="D58" s="358">
        <v>180</v>
      </c>
      <c r="E58" s="358">
        <v>27</v>
      </c>
      <c r="F58" s="398">
        <v>377</v>
      </c>
      <c r="H58" s="49"/>
    </row>
    <row r="59" spans="1:8" x14ac:dyDescent="0.2">
      <c r="A59" s="86">
        <v>102</v>
      </c>
      <c r="B59" s="61" t="s">
        <v>79</v>
      </c>
      <c r="C59" s="398">
        <v>9</v>
      </c>
      <c r="D59" s="358">
        <v>2</v>
      </c>
      <c r="E59" s="358">
        <v>0</v>
      </c>
      <c r="F59" s="398">
        <v>11</v>
      </c>
      <c r="H59" s="49"/>
    </row>
    <row r="60" spans="1:8" x14ac:dyDescent="0.2">
      <c r="A60" s="86">
        <v>103</v>
      </c>
      <c r="B60" s="61" t="s">
        <v>80</v>
      </c>
      <c r="C60" s="398">
        <v>53</v>
      </c>
      <c r="D60" s="358">
        <v>71</v>
      </c>
      <c r="E60" s="358">
        <v>26</v>
      </c>
      <c r="F60" s="398">
        <v>150</v>
      </c>
      <c r="H60" s="49"/>
    </row>
    <row r="61" spans="1:8" x14ac:dyDescent="0.2">
      <c r="A61" s="86">
        <v>105</v>
      </c>
      <c r="B61" s="61" t="s">
        <v>81</v>
      </c>
      <c r="C61" s="398">
        <v>24</v>
      </c>
      <c r="D61" s="358">
        <v>30</v>
      </c>
      <c r="E61" s="358">
        <v>13</v>
      </c>
      <c r="F61" s="398">
        <v>67</v>
      </c>
      <c r="H61" s="49"/>
    </row>
    <row r="62" spans="1:8" x14ac:dyDescent="0.2">
      <c r="A62" s="86">
        <v>106</v>
      </c>
      <c r="B62" s="61" t="s">
        <v>82</v>
      </c>
      <c r="C62" s="398">
        <v>51</v>
      </c>
      <c r="D62" s="358">
        <v>46</v>
      </c>
      <c r="E62" s="358">
        <v>12</v>
      </c>
      <c r="F62" s="398">
        <v>109</v>
      </c>
      <c r="H62" s="49"/>
    </row>
    <row r="63" spans="1:8" x14ac:dyDescent="0.2">
      <c r="A63" s="86">
        <v>107</v>
      </c>
      <c r="B63" s="61" t="s">
        <v>83</v>
      </c>
      <c r="C63" s="398">
        <v>117</v>
      </c>
      <c r="D63" s="358">
        <v>105</v>
      </c>
      <c r="E63" s="358">
        <v>15</v>
      </c>
      <c r="F63" s="398">
        <v>237</v>
      </c>
      <c r="H63" s="49"/>
    </row>
    <row r="64" spans="1:8" x14ac:dyDescent="0.2">
      <c r="A64" s="86">
        <v>108</v>
      </c>
      <c r="B64" s="61" t="s">
        <v>84</v>
      </c>
      <c r="C64" s="398">
        <v>57</v>
      </c>
      <c r="D64" s="358">
        <v>40</v>
      </c>
      <c r="E64" s="358">
        <v>13</v>
      </c>
      <c r="F64" s="398">
        <v>110</v>
      </c>
      <c r="H64" s="49"/>
    </row>
    <row r="65" spans="1:8" x14ac:dyDescent="0.2">
      <c r="A65" s="86">
        <v>109</v>
      </c>
      <c r="B65" s="61" t="s">
        <v>145</v>
      </c>
      <c r="C65" s="398">
        <v>36</v>
      </c>
      <c r="D65" s="358">
        <v>27</v>
      </c>
      <c r="E65" s="358">
        <v>7</v>
      </c>
      <c r="F65" s="398">
        <v>70</v>
      </c>
      <c r="H65" s="49"/>
    </row>
    <row r="66" spans="1:8" x14ac:dyDescent="0.2">
      <c r="A66" s="86">
        <v>111</v>
      </c>
      <c r="B66" s="61" t="s">
        <v>85</v>
      </c>
      <c r="C66" s="398">
        <v>251</v>
      </c>
      <c r="D66" s="358">
        <v>141</v>
      </c>
      <c r="E66" s="358">
        <v>36</v>
      </c>
      <c r="F66" s="398">
        <v>428</v>
      </c>
      <c r="H66" s="49"/>
    </row>
    <row r="67" spans="1:8" x14ac:dyDescent="0.2">
      <c r="A67" s="86">
        <v>112</v>
      </c>
      <c r="B67" s="61" t="s">
        <v>86</v>
      </c>
      <c r="C67" s="398">
        <v>276</v>
      </c>
      <c r="D67" s="358">
        <v>249</v>
      </c>
      <c r="E67" s="358">
        <v>65</v>
      </c>
      <c r="F67" s="398">
        <v>590</v>
      </c>
      <c r="H67" s="49"/>
    </row>
    <row r="68" spans="1:8" x14ac:dyDescent="0.2">
      <c r="A68" s="86">
        <v>113</v>
      </c>
      <c r="B68" s="61" t="s">
        <v>87</v>
      </c>
      <c r="C68" s="398">
        <v>37</v>
      </c>
      <c r="D68" s="358">
        <v>22</v>
      </c>
      <c r="E68" s="358">
        <v>8</v>
      </c>
      <c r="F68" s="398">
        <v>67</v>
      </c>
      <c r="H68" s="49"/>
    </row>
    <row r="69" spans="1:8" x14ac:dyDescent="0.2">
      <c r="A69" s="86">
        <v>121</v>
      </c>
      <c r="B69" s="61" t="s">
        <v>61</v>
      </c>
      <c r="C69" s="398">
        <v>310</v>
      </c>
      <c r="D69" s="358">
        <v>218</v>
      </c>
      <c r="E69" s="358">
        <v>42</v>
      </c>
      <c r="F69" s="398">
        <v>570</v>
      </c>
      <c r="H69" s="49"/>
    </row>
    <row r="70" spans="1:8" x14ac:dyDescent="0.2">
      <c r="A70" s="86">
        <v>122</v>
      </c>
      <c r="B70" s="61" t="s">
        <v>62</v>
      </c>
      <c r="C70" s="399">
        <v>299</v>
      </c>
      <c r="D70" s="367">
        <v>193</v>
      </c>
      <c r="E70" s="358">
        <v>48</v>
      </c>
      <c r="F70" s="398">
        <v>540</v>
      </c>
      <c r="H70" s="49"/>
    </row>
    <row r="71" spans="1:8" x14ac:dyDescent="0.2">
      <c r="A71" s="86">
        <v>123</v>
      </c>
      <c r="B71" s="61" t="s">
        <v>63</v>
      </c>
      <c r="C71" s="399">
        <v>154</v>
      </c>
      <c r="D71" s="367">
        <v>96</v>
      </c>
      <c r="E71" s="358">
        <v>40</v>
      </c>
      <c r="F71" s="398">
        <v>290</v>
      </c>
      <c r="H71" s="49"/>
    </row>
    <row r="72" spans="1:8" x14ac:dyDescent="0.2">
      <c r="A72" s="86"/>
      <c r="B72" s="61"/>
      <c r="C72" s="367"/>
      <c r="D72" s="367"/>
      <c r="E72" s="358"/>
      <c r="F72" s="358"/>
    </row>
    <row r="73" spans="1:8" x14ac:dyDescent="0.2">
      <c r="A73" s="85">
        <v>1</v>
      </c>
      <c r="B73" s="86" t="s">
        <v>2</v>
      </c>
      <c r="C73" s="321">
        <v>723</v>
      </c>
      <c r="D73" s="312">
        <v>432</v>
      </c>
      <c r="E73" s="358">
        <v>128</v>
      </c>
      <c r="F73" s="398">
        <v>1283</v>
      </c>
      <c r="H73" s="49"/>
    </row>
    <row r="74" spans="1:8" x14ac:dyDescent="0.2">
      <c r="A74" s="85">
        <v>2</v>
      </c>
      <c r="B74" s="86" t="s">
        <v>6</v>
      </c>
      <c r="C74" s="321">
        <v>981</v>
      </c>
      <c r="D74" s="312">
        <v>718</v>
      </c>
      <c r="E74" s="358">
        <v>294</v>
      </c>
      <c r="F74" s="398">
        <v>1993</v>
      </c>
      <c r="H74" s="49"/>
    </row>
    <row r="75" spans="1:8" x14ac:dyDescent="0.2">
      <c r="A75" s="85">
        <v>3</v>
      </c>
      <c r="B75" s="86" t="s">
        <v>10</v>
      </c>
      <c r="C75" s="321">
        <v>1137</v>
      </c>
      <c r="D75" s="312">
        <v>803</v>
      </c>
      <c r="E75" s="358">
        <v>260</v>
      </c>
      <c r="F75" s="398">
        <v>2200</v>
      </c>
      <c r="H75" s="49"/>
    </row>
    <row r="76" spans="1:8" x14ac:dyDescent="0.2">
      <c r="A76" s="85">
        <v>4</v>
      </c>
      <c r="B76" s="86" t="s">
        <v>3</v>
      </c>
      <c r="C76" s="321">
        <v>1012</v>
      </c>
      <c r="D76" s="312">
        <v>816</v>
      </c>
      <c r="E76" s="358">
        <v>230</v>
      </c>
      <c r="F76" s="398">
        <v>2058</v>
      </c>
      <c r="H76" s="49"/>
    </row>
    <row r="77" spans="1:8" x14ac:dyDescent="0.2">
      <c r="A77" s="85">
        <v>5</v>
      </c>
      <c r="B77" s="86" t="s">
        <v>7</v>
      </c>
      <c r="C77" s="321">
        <v>571</v>
      </c>
      <c r="D77" s="312">
        <v>470</v>
      </c>
      <c r="E77" s="358">
        <v>121</v>
      </c>
      <c r="F77" s="398">
        <v>1162</v>
      </c>
      <c r="H77" s="49"/>
    </row>
    <row r="78" spans="1:8" x14ac:dyDescent="0.2">
      <c r="A78" s="85">
        <v>6</v>
      </c>
      <c r="B78" s="86" t="s">
        <v>11</v>
      </c>
      <c r="C78" s="321">
        <v>392</v>
      </c>
      <c r="D78" s="312">
        <v>380</v>
      </c>
      <c r="E78" s="358">
        <v>88</v>
      </c>
      <c r="F78" s="398">
        <v>860</v>
      </c>
      <c r="H78" s="49"/>
    </row>
    <row r="79" spans="1:8" x14ac:dyDescent="0.2">
      <c r="A79" s="85">
        <v>7</v>
      </c>
      <c r="B79" s="86" t="s">
        <v>4</v>
      </c>
      <c r="C79" s="321">
        <v>257</v>
      </c>
      <c r="D79" s="312">
        <v>249</v>
      </c>
      <c r="E79" s="358">
        <v>74</v>
      </c>
      <c r="F79" s="398">
        <v>580</v>
      </c>
      <c r="H79" s="49"/>
    </row>
    <row r="80" spans="1:8" x14ac:dyDescent="0.2">
      <c r="A80" s="85">
        <v>8</v>
      </c>
      <c r="B80" s="86" t="s">
        <v>5</v>
      </c>
      <c r="C80" s="321">
        <v>279</v>
      </c>
      <c r="D80" s="312">
        <v>245</v>
      </c>
      <c r="E80" s="358">
        <v>75</v>
      </c>
      <c r="F80" s="398">
        <v>599</v>
      </c>
      <c r="H80" s="49"/>
    </row>
    <row r="81" spans="1:8" x14ac:dyDescent="0.2">
      <c r="A81" s="85">
        <v>9</v>
      </c>
      <c r="B81" s="86" t="s">
        <v>8</v>
      </c>
      <c r="C81" s="321">
        <v>268</v>
      </c>
      <c r="D81" s="312">
        <v>228</v>
      </c>
      <c r="E81" s="358">
        <v>60</v>
      </c>
      <c r="F81" s="398">
        <v>556</v>
      </c>
      <c r="H81" s="49"/>
    </row>
    <row r="82" spans="1:8" x14ac:dyDescent="0.2">
      <c r="A82" s="85">
        <v>10</v>
      </c>
      <c r="B82" s="86" t="s">
        <v>9</v>
      </c>
      <c r="C82" s="321">
        <v>517</v>
      </c>
      <c r="D82" s="312">
        <v>501</v>
      </c>
      <c r="E82" s="358">
        <v>113</v>
      </c>
      <c r="F82" s="398">
        <v>1131</v>
      </c>
      <c r="H82" s="49"/>
    </row>
    <row r="83" spans="1:8" x14ac:dyDescent="0.2">
      <c r="A83" s="85">
        <v>11</v>
      </c>
      <c r="B83" s="86" t="s">
        <v>175</v>
      </c>
      <c r="C83" s="321">
        <v>564</v>
      </c>
      <c r="D83" s="312">
        <v>412</v>
      </c>
      <c r="E83" s="358">
        <v>109</v>
      </c>
      <c r="F83" s="398">
        <v>1085</v>
      </c>
      <c r="H83" s="49"/>
    </row>
    <row r="84" spans="1:8" x14ac:dyDescent="0.2">
      <c r="A84" s="85">
        <v>12</v>
      </c>
      <c r="B84" s="86" t="s">
        <v>165</v>
      </c>
      <c r="C84" s="321">
        <v>763</v>
      </c>
      <c r="D84" s="312">
        <v>507</v>
      </c>
      <c r="E84" s="358">
        <v>130</v>
      </c>
      <c r="F84" s="398">
        <v>1400</v>
      </c>
      <c r="H84" s="49"/>
    </row>
    <row r="85" spans="1:8" x14ac:dyDescent="0.2">
      <c r="A85" s="85"/>
      <c r="B85" s="86"/>
      <c r="C85" s="312"/>
      <c r="D85" s="312"/>
      <c r="E85" s="358"/>
      <c r="F85" s="312"/>
    </row>
    <row r="86" spans="1:8" x14ac:dyDescent="0.2">
      <c r="A86" s="86"/>
      <c r="B86" s="359" t="s">
        <v>20</v>
      </c>
      <c r="C86" s="322">
        <v>7464</v>
      </c>
      <c r="D86" s="318">
        <v>5761</v>
      </c>
      <c r="E86" s="318">
        <v>1682</v>
      </c>
      <c r="F86" s="322">
        <v>14907</v>
      </c>
    </row>
    <row r="87" spans="1:8" x14ac:dyDescent="0.2">
      <c r="A87" s="360"/>
      <c r="B87" s="360"/>
      <c r="C87" s="360"/>
      <c r="D87" s="360"/>
      <c r="E87" s="360"/>
      <c r="F87" s="360"/>
    </row>
    <row r="88" spans="1:8" x14ac:dyDescent="0.2">
      <c r="A88" s="352"/>
      <c r="B88" s="352"/>
      <c r="C88" s="352"/>
      <c r="D88" s="352"/>
      <c r="E88" s="352"/>
      <c r="F88" s="352"/>
    </row>
    <row r="89" spans="1:8" x14ac:dyDescent="0.2">
      <c r="A89" s="313" t="s">
        <v>218</v>
      </c>
      <c r="B89" s="311"/>
      <c r="C89" s="303"/>
      <c r="D89" s="303"/>
      <c r="E89" s="303"/>
      <c r="F89" s="314" t="s">
        <v>249</v>
      </c>
    </row>
    <row r="90" spans="1:8" x14ac:dyDescent="0.2">
      <c r="A90" s="352"/>
      <c r="B90" s="352"/>
      <c r="C90" s="352"/>
      <c r="D90" s="352"/>
      <c r="E90" s="352"/>
      <c r="F90" s="352"/>
    </row>
    <row r="91" spans="1:8" x14ac:dyDescent="0.2">
      <c r="A91" s="355"/>
      <c r="B91" s="355"/>
      <c r="C91" s="355"/>
      <c r="D91" s="355"/>
      <c r="E91" s="355"/>
      <c r="F91" s="355"/>
    </row>
    <row r="92" spans="1:8" x14ac:dyDescent="0.2">
      <c r="A92" s="355"/>
      <c r="B92" s="355"/>
      <c r="C92" s="355"/>
      <c r="D92" s="355"/>
      <c r="E92" s="355"/>
      <c r="F92" s="355"/>
    </row>
    <row r="93" spans="1:8" x14ac:dyDescent="0.2">
      <c r="A93" s="355"/>
      <c r="B93" s="355"/>
      <c r="C93" s="355"/>
      <c r="D93" s="355"/>
      <c r="E93" s="355"/>
      <c r="F93" s="355"/>
    </row>
    <row r="94" spans="1:8" x14ac:dyDescent="0.2">
      <c r="A94" s="355"/>
      <c r="B94" s="355"/>
      <c r="C94" s="355"/>
      <c r="D94" s="355"/>
      <c r="E94" s="355"/>
      <c r="F94" s="355"/>
    </row>
    <row r="95" spans="1:8" x14ac:dyDescent="0.2">
      <c r="A95" s="355"/>
      <c r="B95" s="355"/>
      <c r="C95" s="355"/>
      <c r="D95" s="355"/>
      <c r="E95" s="355"/>
      <c r="F95" s="355"/>
    </row>
    <row r="96" spans="1:8" x14ac:dyDescent="0.2">
      <c r="A96" s="355"/>
      <c r="B96" s="355"/>
      <c r="C96" s="355"/>
      <c r="D96" s="355"/>
      <c r="E96" s="355"/>
      <c r="F96" s="355"/>
    </row>
    <row r="97" spans="1:6" x14ac:dyDescent="0.2">
      <c r="A97" s="355"/>
      <c r="B97" s="355"/>
      <c r="C97" s="355"/>
      <c r="D97" s="355"/>
      <c r="E97" s="355"/>
      <c r="F97" s="355"/>
    </row>
    <row r="98" spans="1:6" x14ac:dyDescent="0.2">
      <c r="A98" s="355"/>
      <c r="B98" s="355"/>
      <c r="C98" s="355"/>
      <c r="D98" s="355"/>
      <c r="E98" s="355"/>
      <c r="F98" s="355"/>
    </row>
    <row r="99" spans="1:6" x14ac:dyDescent="0.2">
      <c r="A99" s="355"/>
      <c r="B99" s="355"/>
      <c r="C99" s="355"/>
      <c r="D99" s="355"/>
      <c r="E99" s="355"/>
      <c r="F99" s="355"/>
    </row>
    <row r="100" spans="1:6" x14ac:dyDescent="0.2">
      <c r="A100" s="355"/>
      <c r="B100" s="355"/>
      <c r="C100" s="355"/>
      <c r="D100" s="355"/>
      <c r="E100" s="355"/>
      <c r="F100" s="355"/>
    </row>
  </sheetData>
  <hyperlinks>
    <hyperlink ref="F1" location="INHALT!A1" display="INHALT!A1" xr:uid="{B04406E2-5CB7-450E-A027-FF227B367E8F}"/>
  </hyperlinks>
  <printOptions horizontalCentered="1"/>
  <pageMargins left="0.59055118110236227" right="0.39370078740157483" top="0.59055118110236227" bottom="0.59055118110236227" header="0.31496062992125984" footer="0.31496062992125984"/>
  <pageSetup paperSize="9" scale="95" firstPageNumber="92" fitToWidth="2" fitToHeight="2" orientation="portrait" useFirstPageNumber="1" r:id="rId1"/>
  <headerFooter>
    <oddFooter>&amp;CSeite &amp;P</oddFooter>
  </headerFooter>
  <rowBreaks count="1" manualBreakCount="1">
    <brk id="57"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21396D"/>
  </sheetPr>
  <dimension ref="A1:J102"/>
  <sheetViews>
    <sheetView zoomScale="85" zoomScaleNormal="85" zoomScaleSheetLayoutView="100" workbookViewId="0">
      <pane ySplit="4" topLeftCell="A59" activePane="bottomLeft" state="frozen"/>
      <selection activeCell="A80" sqref="A80:XFD80"/>
      <selection pane="bottomLeft" activeCell="A86" sqref="A86"/>
    </sheetView>
  </sheetViews>
  <sheetFormatPr baseColWidth="10" defaultColWidth="11.28515625" defaultRowHeight="12.75" x14ac:dyDescent="0.2"/>
  <cols>
    <col min="1" max="1" width="5.7109375" style="41" customWidth="1"/>
    <col min="2" max="2" width="22" style="41" customWidth="1"/>
    <col min="3" max="6" width="9.42578125" style="41" customWidth="1"/>
    <col min="7" max="8" width="9.85546875" style="41" customWidth="1"/>
    <col min="9" max="9" width="10.28515625" style="41" customWidth="1"/>
    <col min="10" max="10" width="1.5703125" style="41" customWidth="1"/>
    <col min="11" max="16384" width="11.28515625" style="41"/>
  </cols>
  <sheetData>
    <row r="1" spans="1:10" x14ac:dyDescent="0.2">
      <c r="A1" s="1128">
        <v>44926</v>
      </c>
      <c r="B1" s="376"/>
      <c r="C1" s="376"/>
      <c r="D1" s="376"/>
      <c r="E1" s="376"/>
      <c r="F1" s="376"/>
      <c r="G1" s="376"/>
      <c r="H1" s="376"/>
      <c r="I1" s="376"/>
      <c r="J1" s="1045" t="str">
        <f>HYPERLINK("[Kleinräumige Statistik Daten Prototyp.xlsx]INHALT!A1","zum Inhaltsverzeichnis")</f>
        <v>zum Inhaltsverzeichnis</v>
      </c>
    </row>
    <row r="2" spans="1:10" ht="15.75" x14ac:dyDescent="0.25">
      <c r="A2" s="377" t="s">
        <v>549</v>
      </c>
      <c r="B2" s="378"/>
      <c r="C2" s="378"/>
      <c r="D2" s="378"/>
      <c r="E2" s="378"/>
      <c r="F2" s="378"/>
      <c r="G2" s="378"/>
      <c r="H2" s="378"/>
      <c r="I2" s="379"/>
      <c r="J2" s="376"/>
    </row>
    <row r="3" spans="1:10" x14ac:dyDescent="0.2">
      <c r="A3" s="376"/>
      <c r="B3" s="376"/>
      <c r="C3" s="376"/>
      <c r="D3" s="376"/>
      <c r="E3" s="376"/>
      <c r="F3" s="376"/>
      <c r="G3" s="376"/>
      <c r="H3" s="376"/>
      <c r="I3" s="376"/>
      <c r="J3" s="376"/>
    </row>
    <row r="4" spans="1:10" ht="45" x14ac:dyDescent="0.2">
      <c r="A4" s="380" t="s">
        <v>100</v>
      </c>
      <c r="B4" s="380" t="s">
        <v>101</v>
      </c>
      <c r="C4" s="810" t="s">
        <v>152</v>
      </c>
      <c r="D4" s="810" t="s">
        <v>153</v>
      </c>
      <c r="E4" s="810" t="s">
        <v>162</v>
      </c>
      <c r="F4" s="810" t="s">
        <v>154</v>
      </c>
      <c r="G4" s="810" t="s">
        <v>190</v>
      </c>
      <c r="H4" s="810" t="s">
        <v>155</v>
      </c>
      <c r="I4" s="811" t="s">
        <v>156</v>
      </c>
      <c r="J4" s="376"/>
    </row>
    <row r="5" spans="1:10" ht="13.9" customHeight="1" x14ac:dyDescent="0.2">
      <c r="A5" s="381"/>
      <c r="B5" s="381"/>
      <c r="C5" s="382"/>
      <c r="D5" s="382"/>
      <c r="E5" s="382"/>
      <c r="F5" s="382"/>
      <c r="G5" s="382"/>
      <c r="H5" s="382"/>
      <c r="I5" s="382"/>
      <c r="J5" s="376"/>
    </row>
    <row r="6" spans="1:10" s="46" customFormat="1" ht="13.9" customHeight="1" x14ac:dyDescent="0.2">
      <c r="A6" s="383">
        <v>10</v>
      </c>
      <c r="B6" s="61" t="s">
        <v>37</v>
      </c>
      <c r="C6" s="396">
        <v>41</v>
      </c>
      <c r="D6" s="384">
        <v>252</v>
      </c>
      <c r="E6" s="384">
        <v>55</v>
      </c>
      <c r="F6" s="384">
        <v>307</v>
      </c>
      <c r="G6" s="384">
        <v>10</v>
      </c>
      <c r="H6" s="384">
        <v>25</v>
      </c>
      <c r="I6" s="384">
        <v>358</v>
      </c>
      <c r="J6" s="1094"/>
    </row>
    <row r="7" spans="1:10" s="46" customFormat="1" ht="13.9" customHeight="1" x14ac:dyDescent="0.2">
      <c r="A7" s="383">
        <v>11</v>
      </c>
      <c r="B7" s="61" t="s">
        <v>38</v>
      </c>
      <c r="C7" s="396">
        <v>52</v>
      </c>
      <c r="D7" s="384">
        <v>308</v>
      </c>
      <c r="E7" s="384">
        <v>226</v>
      </c>
      <c r="F7" s="384">
        <v>534</v>
      </c>
      <c r="G7" s="384">
        <v>80</v>
      </c>
      <c r="H7" s="384">
        <v>70</v>
      </c>
      <c r="I7" s="384">
        <v>666</v>
      </c>
      <c r="J7" s="1094"/>
    </row>
    <row r="8" spans="1:10" s="46" customFormat="1" ht="13.9" customHeight="1" x14ac:dyDescent="0.2">
      <c r="A8" s="383">
        <v>12</v>
      </c>
      <c r="B8" s="61" t="s">
        <v>90</v>
      </c>
      <c r="C8" s="396">
        <v>139</v>
      </c>
      <c r="D8" s="384">
        <v>794</v>
      </c>
      <c r="E8" s="384">
        <v>457</v>
      </c>
      <c r="F8" s="384">
        <v>1251</v>
      </c>
      <c r="G8" s="384">
        <v>355</v>
      </c>
      <c r="H8" s="384">
        <v>119</v>
      </c>
      <c r="I8" s="384">
        <v>1745</v>
      </c>
      <c r="J8" s="1094"/>
    </row>
    <row r="9" spans="1:10" s="46" customFormat="1" ht="13.9" customHeight="1" x14ac:dyDescent="0.2">
      <c r="A9" s="383">
        <v>13</v>
      </c>
      <c r="B9" s="61" t="s">
        <v>39</v>
      </c>
      <c r="C9" s="396">
        <v>38</v>
      </c>
      <c r="D9" s="384">
        <v>146</v>
      </c>
      <c r="E9" s="384">
        <v>189</v>
      </c>
      <c r="F9" s="384">
        <v>335</v>
      </c>
      <c r="G9" s="384">
        <v>179</v>
      </c>
      <c r="H9" s="384">
        <v>133</v>
      </c>
      <c r="I9" s="384">
        <v>552</v>
      </c>
      <c r="J9" s="1094"/>
    </row>
    <row r="10" spans="1:10" s="46" customFormat="1" ht="13.9" customHeight="1" x14ac:dyDescent="0.2">
      <c r="A10" s="383">
        <v>14</v>
      </c>
      <c r="B10" s="61" t="s">
        <v>40</v>
      </c>
      <c r="C10" s="396">
        <v>149</v>
      </c>
      <c r="D10" s="384">
        <v>931</v>
      </c>
      <c r="E10" s="384">
        <v>235</v>
      </c>
      <c r="F10" s="384">
        <v>1166</v>
      </c>
      <c r="G10" s="384">
        <v>61</v>
      </c>
      <c r="H10" s="384">
        <v>101</v>
      </c>
      <c r="I10" s="384">
        <v>1376</v>
      </c>
      <c r="J10" s="1094"/>
    </row>
    <row r="11" spans="1:10" s="46" customFormat="1" ht="13.9" customHeight="1" x14ac:dyDescent="0.2">
      <c r="A11" s="383">
        <v>15</v>
      </c>
      <c r="B11" s="61" t="s">
        <v>41</v>
      </c>
      <c r="C11" s="396">
        <v>119</v>
      </c>
      <c r="D11" s="384">
        <v>695</v>
      </c>
      <c r="E11" s="384">
        <v>58</v>
      </c>
      <c r="F11" s="384">
        <v>753</v>
      </c>
      <c r="G11" s="384">
        <v>54</v>
      </c>
      <c r="H11" s="384">
        <v>131</v>
      </c>
      <c r="I11" s="384">
        <v>926</v>
      </c>
      <c r="J11" s="1094"/>
    </row>
    <row r="12" spans="1:10" s="46" customFormat="1" ht="13.9" customHeight="1" x14ac:dyDescent="0.2">
      <c r="A12" s="383">
        <v>16</v>
      </c>
      <c r="B12" s="61" t="s">
        <v>99</v>
      </c>
      <c r="C12" s="396">
        <v>220</v>
      </c>
      <c r="D12" s="384">
        <v>1500</v>
      </c>
      <c r="E12" s="384">
        <v>91</v>
      </c>
      <c r="F12" s="384">
        <v>1591</v>
      </c>
      <c r="G12" s="384">
        <v>51</v>
      </c>
      <c r="H12" s="384">
        <v>177</v>
      </c>
      <c r="I12" s="384">
        <v>1862</v>
      </c>
      <c r="J12" s="1094"/>
    </row>
    <row r="13" spans="1:10" s="46" customFormat="1" ht="13.9" customHeight="1" x14ac:dyDescent="0.2">
      <c r="A13" s="383">
        <v>17</v>
      </c>
      <c r="B13" s="61" t="s">
        <v>42</v>
      </c>
      <c r="C13" s="396">
        <v>183</v>
      </c>
      <c r="D13" s="384">
        <v>1436</v>
      </c>
      <c r="E13" s="384">
        <v>272</v>
      </c>
      <c r="F13" s="384">
        <v>1708</v>
      </c>
      <c r="G13" s="384">
        <v>100</v>
      </c>
      <c r="H13" s="384">
        <v>138</v>
      </c>
      <c r="I13" s="384">
        <v>1991</v>
      </c>
      <c r="J13" s="1094"/>
    </row>
    <row r="14" spans="1:10" s="46" customFormat="1" ht="13.9" customHeight="1" x14ac:dyDescent="0.2">
      <c r="A14" s="383">
        <v>21</v>
      </c>
      <c r="B14" s="61" t="s">
        <v>43</v>
      </c>
      <c r="C14" s="396">
        <v>124</v>
      </c>
      <c r="D14" s="384">
        <v>732</v>
      </c>
      <c r="E14" s="384">
        <v>86</v>
      </c>
      <c r="F14" s="384">
        <v>818</v>
      </c>
      <c r="G14" s="384">
        <v>53</v>
      </c>
      <c r="H14" s="384">
        <v>87</v>
      </c>
      <c r="I14" s="384">
        <v>995</v>
      </c>
      <c r="J14" s="1094"/>
    </row>
    <row r="15" spans="1:10" s="46" customFormat="1" ht="13.9" customHeight="1" x14ac:dyDescent="0.2">
      <c r="A15" s="383">
        <v>22</v>
      </c>
      <c r="B15" s="61" t="s">
        <v>44</v>
      </c>
      <c r="C15" s="396">
        <v>81</v>
      </c>
      <c r="D15" s="384">
        <v>620</v>
      </c>
      <c r="E15" s="384">
        <v>102</v>
      </c>
      <c r="F15" s="384">
        <v>722</v>
      </c>
      <c r="G15" s="384">
        <v>180</v>
      </c>
      <c r="H15" s="384">
        <v>69</v>
      </c>
      <c r="I15" s="384">
        <v>983</v>
      </c>
      <c r="J15" s="1094"/>
    </row>
    <row r="16" spans="1:10" s="46" customFormat="1" ht="13.9" customHeight="1" x14ac:dyDescent="0.2">
      <c r="A16" s="383">
        <v>23</v>
      </c>
      <c r="B16" s="61" t="s">
        <v>45</v>
      </c>
      <c r="C16" s="396">
        <v>49</v>
      </c>
      <c r="D16" s="384">
        <v>1157</v>
      </c>
      <c r="E16" s="384">
        <v>29</v>
      </c>
      <c r="F16" s="384">
        <v>1186</v>
      </c>
      <c r="G16" s="384">
        <v>18</v>
      </c>
      <c r="H16" s="384">
        <v>68</v>
      </c>
      <c r="I16" s="384">
        <v>1253</v>
      </c>
      <c r="J16" s="1094"/>
    </row>
    <row r="17" spans="1:10" s="46" customFormat="1" ht="13.9" customHeight="1" x14ac:dyDescent="0.2">
      <c r="A17" s="383">
        <v>24</v>
      </c>
      <c r="B17" s="61" t="s">
        <v>46</v>
      </c>
      <c r="C17" s="396">
        <v>161</v>
      </c>
      <c r="D17" s="384">
        <v>2439</v>
      </c>
      <c r="E17" s="384">
        <v>122</v>
      </c>
      <c r="F17" s="384">
        <v>2561</v>
      </c>
      <c r="G17" s="384">
        <v>83</v>
      </c>
      <c r="H17" s="384">
        <v>222</v>
      </c>
      <c r="I17" s="384">
        <v>2805</v>
      </c>
      <c r="J17" s="1094"/>
    </row>
    <row r="18" spans="1:10" s="46" customFormat="1" ht="13.9" customHeight="1" x14ac:dyDescent="0.2">
      <c r="A18" s="383">
        <v>25</v>
      </c>
      <c r="B18" s="61" t="s">
        <v>180</v>
      </c>
      <c r="C18" s="396">
        <v>51</v>
      </c>
      <c r="D18" s="384">
        <v>593</v>
      </c>
      <c r="E18" s="384">
        <v>24161</v>
      </c>
      <c r="F18" s="384">
        <v>24754</v>
      </c>
      <c r="G18" s="384">
        <v>484</v>
      </c>
      <c r="H18" s="384">
        <v>211</v>
      </c>
      <c r="I18" s="384">
        <v>25289</v>
      </c>
      <c r="J18" s="1094"/>
    </row>
    <row r="19" spans="1:10" s="46" customFormat="1" ht="13.9" customHeight="1" x14ac:dyDescent="0.2">
      <c r="A19" s="383">
        <v>26</v>
      </c>
      <c r="B19" s="61" t="s">
        <v>164</v>
      </c>
      <c r="C19" s="396">
        <v>54</v>
      </c>
      <c r="D19" s="384">
        <v>850</v>
      </c>
      <c r="E19" s="384">
        <v>31</v>
      </c>
      <c r="F19" s="384">
        <v>881</v>
      </c>
      <c r="G19" s="384">
        <v>28</v>
      </c>
      <c r="H19" s="384">
        <v>45</v>
      </c>
      <c r="I19" s="384">
        <v>963</v>
      </c>
      <c r="J19" s="1094"/>
    </row>
    <row r="20" spans="1:10" s="46" customFormat="1" ht="13.9" customHeight="1" x14ac:dyDescent="0.2">
      <c r="A20" s="383">
        <v>31</v>
      </c>
      <c r="B20" s="61" t="s">
        <v>47</v>
      </c>
      <c r="C20" s="396">
        <v>193</v>
      </c>
      <c r="D20" s="384">
        <v>1657</v>
      </c>
      <c r="E20" s="384">
        <v>590</v>
      </c>
      <c r="F20" s="384">
        <v>2247</v>
      </c>
      <c r="G20" s="384">
        <v>149</v>
      </c>
      <c r="H20" s="384">
        <v>192</v>
      </c>
      <c r="I20" s="384">
        <v>2589</v>
      </c>
      <c r="J20" s="1094"/>
    </row>
    <row r="21" spans="1:10" s="46" customFormat="1" ht="13.9" customHeight="1" x14ac:dyDescent="0.2">
      <c r="A21" s="383">
        <v>32</v>
      </c>
      <c r="B21" s="61" t="s">
        <v>48</v>
      </c>
      <c r="C21" s="396">
        <v>218</v>
      </c>
      <c r="D21" s="384">
        <v>2296</v>
      </c>
      <c r="E21" s="384">
        <v>259</v>
      </c>
      <c r="F21" s="384">
        <v>2555</v>
      </c>
      <c r="G21" s="384">
        <v>139</v>
      </c>
      <c r="H21" s="384">
        <v>234</v>
      </c>
      <c r="I21" s="384">
        <v>2912</v>
      </c>
      <c r="J21" s="1094"/>
    </row>
    <row r="22" spans="1:10" s="46" customFormat="1" ht="13.9" customHeight="1" x14ac:dyDescent="0.2">
      <c r="A22" s="383">
        <v>33</v>
      </c>
      <c r="B22" s="61" t="s">
        <v>181</v>
      </c>
      <c r="C22" s="396">
        <v>14</v>
      </c>
      <c r="D22" s="384">
        <v>34</v>
      </c>
      <c r="E22" s="384">
        <v>326</v>
      </c>
      <c r="F22" s="384">
        <v>360</v>
      </c>
      <c r="G22" s="384">
        <v>207</v>
      </c>
      <c r="H22" s="384">
        <v>67</v>
      </c>
      <c r="I22" s="384">
        <v>581</v>
      </c>
      <c r="J22" s="1094"/>
    </row>
    <row r="23" spans="1:10" s="46" customFormat="1" ht="13.9" customHeight="1" x14ac:dyDescent="0.2">
      <c r="A23" s="383">
        <v>34</v>
      </c>
      <c r="B23" s="61" t="s">
        <v>49</v>
      </c>
      <c r="C23" s="396">
        <v>310</v>
      </c>
      <c r="D23" s="384">
        <v>2126</v>
      </c>
      <c r="E23" s="384">
        <v>366</v>
      </c>
      <c r="F23" s="384">
        <v>2492</v>
      </c>
      <c r="G23" s="384">
        <v>129</v>
      </c>
      <c r="H23" s="384">
        <v>289</v>
      </c>
      <c r="I23" s="384">
        <v>2931</v>
      </c>
      <c r="J23" s="1094"/>
    </row>
    <row r="24" spans="1:10" s="46" customFormat="1" ht="13.9" customHeight="1" x14ac:dyDescent="0.2">
      <c r="A24" s="383">
        <v>35</v>
      </c>
      <c r="B24" s="61" t="s">
        <v>91</v>
      </c>
      <c r="C24" s="396">
        <v>104</v>
      </c>
      <c r="D24" s="384">
        <v>1155</v>
      </c>
      <c r="E24" s="384">
        <v>448</v>
      </c>
      <c r="F24" s="384">
        <v>1603</v>
      </c>
      <c r="G24" s="384">
        <v>158</v>
      </c>
      <c r="H24" s="384">
        <v>141</v>
      </c>
      <c r="I24" s="384">
        <v>1865</v>
      </c>
      <c r="J24" s="1094"/>
    </row>
    <row r="25" spans="1:10" s="46" customFormat="1" ht="13.9" customHeight="1" x14ac:dyDescent="0.2">
      <c r="A25" s="383">
        <v>36</v>
      </c>
      <c r="B25" s="61" t="s">
        <v>50</v>
      </c>
      <c r="C25" s="396">
        <v>130</v>
      </c>
      <c r="D25" s="384">
        <v>1605</v>
      </c>
      <c r="E25" s="384">
        <v>49</v>
      </c>
      <c r="F25" s="384">
        <v>1654</v>
      </c>
      <c r="G25" s="384">
        <v>71</v>
      </c>
      <c r="H25" s="384">
        <v>141</v>
      </c>
      <c r="I25" s="384">
        <v>1855</v>
      </c>
      <c r="J25" s="1094"/>
    </row>
    <row r="26" spans="1:10" s="46" customFormat="1" ht="13.9" customHeight="1" x14ac:dyDescent="0.2">
      <c r="A26" s="383">
        <v>41</v>
      </c>
      <c r="B26" s="61" t="s">
        <v>51</v>
      </c>
      <c r="C26" s="396">
        <v>255</v>
      </c>
      <c r="D26" s="384">
        <v>1774</v>
      </c>
      <c r="E26" s="384">
        <v>43</v>
      </c>
      <c r="F26" s="384">
        <v>1817</v>
      </c>
      <c r="G26" s="384">
        <v>54</v>
      </c>
      <c r="H26" s="384">
        <v>242</v>
      </c>
      <c r="I26" s="384">
        <v>2126</v>
      </c>
      <c r="J26" s="1094"/>
    </row>
    <row r="27" spans="1:10" s="46" customFormat="1" ht="13.9" customHeight="1" x14ac:dyDescent="0.2">
      <c r="A27" s="383">
        <v>42</v>
      </c>
      <c r="B27" s="61" t="s">
        <v>52</v>
      </c>
      <c r="C27" s="396">
        <v>239</v>
      </c>
      <c r="D27" s="384">
        <v>1705</v>
      </c>
      <c r="E27" s="384">
        <v>52</v>
      </c>
      <c r="F27" s="384">
        <v>1757</v>
      </c>
      <c r="G27" s="384">
        <v>51</v>
      </c>
      <c r="H27" s="384">
        <v>213</v>
      </c>
      <c r="I27" s="384">
        <v>2047</v>
      </c>
      <c r="J27" s="1094"/>
    </row>
    <row r="28" spans="1:10" s="46" customFormat="1" ht="13.9" customHeight="1" x14ac:dyDescent="0.2">
      <c r="A28" s="383">
        <v>43</v>
      </c>
      <c r="B28" s="61" t="s">
        <v>53</v>
      </c>
      <c r="C28" s="396">
        <v>291</v>
      </c>
      <c r="D28" s="384">
        <v>2528</v>
      </c>
      <c r="E28" s="384">
        <v>248</v>
      </c>
      <c r="F28" s="384">
        <v>2776</v>
      </c>
      <c r="G28" s="384">
        <v>90</v>
      </c>
      <c r="H28" s="384">
        <v>236</v>
      </c>
      <c r="I28" s="384">
        <v>3157</v>
      </c>
      <c r="J28" s="1094"/>
    </row>
    <row r="29" spans="1:10" s="46" customFormat="1" ht="13.9" customHeight="1" x14ac:dyDescent="0.2">
      <c r="A29" s="383">
        <v>44</v>
      </c>
      <c r="B29" s="61" t="s">
        <v>54</v>
      </c>
      <c r="C29" s="396">
        <v>167</v>
      </c>
      <c r="D29" s="384">
        <v>1715</v>
      </c>
      <c r="E29" s="384">
        <v>175</v>
      </c>
      <c r="F29" s="384">
        <v>1890</v>
      </c>
      <c r="G29" s="384">
        <v>91</v>
      </c>
      <c r="H29" s="384">
        <v>162</v>
      </c>
      <c r="I29" s="384">
        <v>2148</v>
      </c>
      <c r="J29" s="1094"/>
    </row>
    <row r="30" spans="1:10" s="46" customFormat="1" ht="13.9" customHeight="1" x14ac:dyDescent="0.2">
      <c r="A30" s="383">
        <v>45</v>
      </c>
      <c r="B30" s="61" t="s">
        <v>55</v>
      </c>
      <c r="C30" s="396">
        <v>45</v>
      </c>
      <c r="D30" s="384">
        <v>96</v>
      </c>
      <c r="E30" s="384">
        <v>2151</v>
      </c>
      <c r="F30" s="384">
        <v>2247</v>
      </c>
      <c r="G30" s="384">
        <v>853</v>
      </c>
      <c r="H30" s="384">
        <v>366</v>
      </c>
      <c r="I30" s="384">
        <v>3145</v>
      </c>
      <c r="J30" s="1094"/>
    </row>
    <row r="31" spans="1:10" s="46" customFormat="1" ht="13.9" customHeight="1" x14ac:dyDescent="0.2">
      <c r="A31" s="383">
        <v>46</v>
      </c>
      <c r="B31" s="61" t="s">
        <v>56</v>
      </c>
      <c r="C31" s="396">
        <v>56</v>
      </c>
      <c r="D31" s="384">
        <v>410</v>
      </c>
      <c r="E31" s="384">
        <v>19</v>
      </c>
      <c r="F31" s="384">
        <v>429</v>
      </c>
      <c r="G31" s="384">
        <v>43</v>
      </c>
      <c r="H31" s="384">
        <v>78</v>
      </c>
      <c r="I31" s="384">
        <v>528</v>
      </c>
      <c r="J31" s="1094"/>
    </row>
    <row r="32" spans="1:10" s="46" customFormat="1" ht="13.9" customHeight="1" x14ac:dyDescent="0.2">
      <c r="A32" s="383">
        <v>47</v>
      </c>
      <c r="B32" s="61" t="s">
        <v>57</v>
      </c>
      <c r="C32" s="396">
        <v>86</v>
      </c>
      <c r="D32" s="384">
        <v>474</v>
      </c>
      <c r="E32" s="384">
        <v>9</v>
      </c>
      <c r="F32" s="384">
        <v>483</v>
      </c>
      <c r="G32" s="384">
        <v>35</v>
      </c>
      <c r="H32" s="384">
        <v>95</v>
      </c>
      <c r="I32" s="384">
        <v>604</v>
      </c>
      <c r="J32" s="1094"/>
    </row>
    <row r="33" spans="1:10" s="46" customFormat="1" ht="13.9" customHeight="1" x14ac:dyDescent="0.2">
      <c r="A33" s="383">
        <v>48</v>
      </c>
      <c r="B33" s="61" t="s">
        <v>58</v>
      </c>
      <c r="C33" s="396">
        <v>3</v>
      </c>
      <c r="D33" s="384">
        <v>1</v>
      </c>
      <c r="E33" s="384">
        <v>174</v>
      </c>
      <c r="F33" s="384">
        <v>175</v>
      </c>
      <c r="G33" s="384">
        <v>16</v>
      </c>
      <c r="H33" s="384">
        <v>5</v>
      </c>
      <c r="I33" s="384">
        <v>194</v>
      </c>
      <c r="J33" s="1094"/>
    </row>
    <row r="34" spans="1:10" s="46" customFormat="1" ht="13.9" customHeight="1" x14ac:dyDescent="0.2">
      <c r="A34" s="383">
        <v>51</v>
      </c>
      <c r="B34" s="61" t="s">
        <v>59</v>
      </c>
      <c r="C34" s="396">
        <v>189</v>
      </c>
      <c r="D34" s="384">
        <v>1225</v>
      </c>
      <c r="E34" s="384">
        <v>30</v>
      </c>
      <c r="F34" s="384">
        <v>1255</v>
      </c>
      <c r="G34" s="384">
        <v>42</v>
      </c>
      <c r="H34" s="384">
        <v>148</v>
      </c>
      <c r="I34" s="384">
        <v>1486</v>
      </c>
      <c r="J34" s="1094"/>
    </row>
    <row r="35" spans="1:10" s="46" customFormat="1" ht="13.9" customHeight="1" x14ac:dyDescent="0.2">
      <c r="A35" s="383">
        <v>52</v>
      </c>
      <c r="B35" s="61" t="s">
        <v>132</v>
      </c>
      <c r="C35" s="396">
        <v>216</v>
      </c>
      <c r="D35" s="384">
        <v>1758</v>
      </c>
      <c r="E35" s="384">
        <v>39</v>
      </c>
      <c r="F35" s="384">
        <v>1797</v>
      </c>
      <c r="G35" s="384">
        <v>61</v>
      </c>
      <c r="H35" s="384">
        <v>207</v>
      </c>
      <c r="I35" s="384">
        <v>2074</v>
      </c>
      <c r="J35" s="1094"/>
    </row>
    <row r="36" spans="1:10" s="46" customFormat="1" ht="13.9" customHeight="1" x14ac:dyDescent="0.2">
      <c r="A36" s="383">
        <v>53</v>
      </c>
      <c r="B36" s="61" t="s">
        <v>60</v>
      </c>
      <c r="C36" s="396">
        <v>190</v>
      </c>
      <c r="D36" s="384">
        <v>1054</v>
      </c>
      <c r="E36" s="384">
        <v>46</v>
      </c>
      <c r="F36" s="384">
        <v>1100</v>
      </c>
      <c r="G36" s="384">
        <v>89</v>
      </c>
      <c r="H36" s="384">
        <v>180</v>
      </c>
      <c r="I36" s="384">
        <v>1379</v>
      </c>
      <c r="J36" s="1094"/>
    </row>
    <row r="37" spans="1:10" s="46" customFormat="1" ht="13.9" customHeight="1" x14ac:dyDescent="0.2">
      <c r="A37" s="383">
        <v>54</v>
      </c>
      <c r="B37" s="61" t="s">
        <v>135</v>
      </c>
      <c r="C37" s="396">
        <v>66</v>
      </c>
      <c r="D37" s="384">
        <v>366</v>
      </c>
      <c r="E37" s="384">
        <v>10</v>
      </c>
      <c r="F37" s="384">
        <v>376</v>
      </c>
      <c r="G37" s="384">
        <v>32</v>
      </c>
      <c r="H37" s="384">
        <v>65</v>
      </c>
      <c r="I37" s="384">
        <v>474</v>
      </c>
      <c r="J37" s="1094"/>
    </row>
    <row r="38" spans="1:10" s="46" customFormat="1" ht="13.9" customHeight="1" x14ac:dyDescent="0.2">
      <c r="A38" s="383">
        <v>55</v>
      </c>
      <c r="B38" s="61" t="s">
        <v>166</v>
      </c>
      <c r="C38" s="396">
        <v>213</v>
      </c>
      <c r="D38" s="384">
        <v>1465</v>
      </c>
      <c r="E38" s="384">
        <v>42</v>
      </c>
      <c r="F38" s="384">
        <v>1507</v>
      </c>
      <c r="G38" s="384">
        <v>57</v>
      </c>
      <c r="H38" s="384">
        <v>203</v>
      </c>
      <c r="I38" s="384">
        <v>1777</v>
      </c>
      <c r="J38" s="1094"/>
    </row>
    <row r="39" spans="1:10" s="46" customFormat="1" ht="13.9" customHeight="1" x14ac:dyDescent="0.2">
      <c r="A39" s="383">
        <v>61</v>
      </c>
      <c r="B39" s="61" t="s">
        <v>64</v>
      </c>
      <c r="C39" s="396">
        <v>205</v>
      </c>
      <c r="D39" s="384">
        <v>1350</v>
      </c>
      <c r="E39" s="384">
        <v>29</v>
      </c>
      <c r="F39" s="384">
        <v>1379</v>
      </c>
      <c r="G39" s="384">
        <v>103</v>
      </c>
      <c r="H39" s="384">
        <v>211</v>
      </c>
      <c r="I39" s="384">
        <v>1687</v>
      </c>
      <c r="J39" s="1094"/>
    </row>
    <row r="40" spans="1:10" s="46" customFormat="1" ht="13.9" customHeight="1" x14ac:dyDescent="0.2">
      <c r="A40" s="383">
        <v>62</v>
      </c>
      <c r="B40" s="61" t="s">
        <v>65</v>
      </c>
      <c r="C40" s="396">
        <v>113</v>
      </c>
      <c r="D40" s="384">
        <v>602</v>
      </c>
      <c r="E40" s="384">
        <v>10</v>
      </c>
      <c r="F40" s="384">
        <v>612</v>
      </c>
      <c r="G40" s="384">
        <v>116</v>
      </c>
      <c r="H40" s="384">
        <v>132</v>
      </c>
      <c r="I40" s="384">
        <v>841</v>
      </c>
      <c r="J40" s="1094"/>
    </row>
    <row r="41" spans="1:10" s="46" customFormat="1" ht="13.9" customHeight="1" x14ac:dyDescent="0.2">
      <c r="A41" s="383">
        <v>63</v>
      </c>
      <c r="B41" s="61" t="s">
        <v>66</v>
      </c>
      <c r="C41" s="396">
        <v>56</v>
      </c>
      <c r="D41" s="384">
        <v>326</v>
      </c>
      <c r="E41" s="384">
        <v>8</v>
      </c>
      <c r="F41" s="384">
        <v>334</v>
      </c>
      <c r="G41" s="384">
        <v>35</v>
      </c>
      <c r="H41" s="384">
        <v>91</v>
      </c>
      <c r="I41" s="384">
        <v>425</v>
      </c>
      <c r="J41" s="1094"/>
    </row>
    <row r="42" spans="1:10" s="46" customFormat="1" ht="13.9" customHeight="1" x14ac:dyDescent="0.2">
      <c r="A42" s="383">
        <v>64</v>
      </c>
      <c r="B42" s="61" t="s">
        <v>67</v>
      </c>
      <c r="C42" s="396">
        <v>35</v>
      </c>
      <c r="D42" s="384">
        <v>225</v>
      </c>
      <c r="E42" s="384">
        <v>6</v>
      </c>
      <c r="F42" s="384">
        <v>231</v>
      </c>
      <c r="G42" s="384">
        <v>32</v>
      </c>
      <c r="H42" s="384">
        <v>55</v>
      </c>
      <c r="I42" s="384">
        <v>298</v>
      </c>
      <c r="J42" s="1094"/>
    </row>
    <row r="43" spans="1:10" s="46" customFormat="1" ht="13.9" customHeight="1" x14ac:dyDescent="0.2">
      <c r="A43" s="383">
        <v>65</v>
      </c>
      <c r="B43" s="61" t="s">
        <v>68</v>
      </c>
      <c r="C43" s="396">
        <v>59</v>
      </c>
      <c r="D43" s="384">
        <v>374</v>
      </c>
      <c r="E43" s="384">
        <v>9</v>
      </c>
      <c r="F43" s="384">
        <v>383</v>
      </c>
      <c r="G43" s="384">
        <v>51</v>
      </c>
      <c r="H43" s="384">
        <v>63</v>
      </c>
      <c r="I43" s="384">
        <v>493</v>
      </c>
      <c r="J43" s="1094"/>
    </row>
    <row r="44" spans="1:10" s="46" customFormat="1" ht="13.9" customHeight="1" x14ac:dyDescent="0.2">
      <c r="A44" s="383">
        <v>66</v>
      </c>
      <c r="B44" s="61" t="s">
        <v>69</v>
      </c>
      <c r="C44" s="396">
        <v>268</v>
      </c>
      <c r="D44" s="384">
        <v>1318</v>
      </c>
      <c r="E44" s="384">
        <v>58</v>
      </c>
      <c r="F44" s="384">
        <v>1376</v>
      </c>
      <c r="G44" s="384">
        <v>201</v>
      </c>
      <c r="H44" s="384">
        <v>244</v>
      </c>
      <c r="I44" s="384">
        <v>1845</v>
      </c>
      <c r="J44" s="1094"/>
    </row>
    <row r="45" spans="1:10" s="46" customFormat="1" ht="13.9" customHeight="1" x14ac:dyDescent="0.2">
      <c r="A45" s="383">
        <v>71</v>
      </c>
      <c r="B45" s="61" t="s">
        <v>70</v>
      </c>
      <c r="C45" s="396">
        <v>154</v>
      </c>
      <c r="D45" s="384">
        <v>903</v>
      </c>
      <c r="E45" s="384">
        <v>60</v>
      </c>
      <c r="F45" s="384">
        <v>963</v>
      </c>
      <c r="G45" s="384">
        <v>67</v>
      </c>
      <c r="H45" s="384">
        <v>167</v>
      </c>
      <c r="I45" s="384">
        <v>1184</v>
      </c>
      <c r="J45" s="1094"/>
    </row>
    <row r="46" spans="1:10" s="46" customFormat="1" ht="13.9" customHeight="1" x14ac:dyDescent="0.2">
      <c r="A46" s="383">
        <v>72</v>
      </c>
      <c r="B46" s="61" t="s">
        <v>71</v>
      </c>
      <c r="C46" s="396">
        <v>262</v>
      </c>
      <c r="D46" s="384">
        <v>1489</v>
      </c>
      <c r="E46" s="384">
        <v>54</v>
      </c>
      <c r="F46" s="384">
        <v>1543</v>
      </c>
      <c r="G46" s="384">
        <v>55</v>
      </c>
      <c r="H46" s="384">
        <v>213</v>
      </c>
      <c r="I46" s="384">
        <v>1860</v>
      </c>
      <c r="J46" s="1094"/>
    </row>
    <row r="47" spans="1:10" s="46" customFormat="1" ht="13.9" customHeight="1" x14ac:dyDescent="0.2">
      <c r="A47" s="383">
        <v>81</v>
      </c>
      <c r="B47" s="61" t="s">
        <v>5</v>
      </c>
      <c r="C47" s="396">
        <v>117</v>
      </c>
      <c r="D47" s="384">
        <v>785</v>
      </c>
      <c r="E47" s="384">
        <v>38</v>
      </c>
      <c r="F47" s="384">
        <v>823</v>
      </c>
      <c r="G47" s="384">
        <v>55</v>
      </c>
      <c r="H47" s="384">
        <v>129</v>
      </c>
      <c r="I47" s="384">
        <v>995</v>
      </c>
      <c r="J47" s="1094"/>
    </row>
    <row r="48" spans="1:10" s="46" customFormat="1" ht="13.9" customHeight="1" x14ac:dyDescent="0.2">
      <c r="A48" s="383">
        <v>82</v>
      </c>
      <c r="B48" s="61" t="s">
        <v>72</v>
      </c>
      <c r="C48" s="396">
        <v>168</v>
      </c>
      <c r="D48" s="384">
        <v>1196</v>
      </c>
      <c r="E48" s="384">
        <v>25</v>
      </c>
      <c r="F48" s="384">
        <v>1221</v>
      </c>
      <c r="G48" s="384">
        <v>56</v>
      </c>
      <c r="H48" s="384">
        <v>184</v>
      </c>
      <c r="I48" s="384">
        <v>1445</v>
      </c>
      <c r="J48" s="1094"/>
    </row>
    <row r="49" spans="1:10" s="46" customFormat="1" ht="13.9" customHeight="1" x14ac:dyDescent="0.2">
      <c r="A49" s="383">
        <v>83</v>
      </c>
      <c r="B49" s="61" t="s">
        <v>73</v>
      </c>
      <c r="C49" s="396">
        <v>110</v>
      </c>
      <c r="D49" s="384">
        <v>813</v>
      </c>
      <c r="E49" s="384">
        <v>18</v>
      </c>
      <c r="F49" s="384">
        <v>831</v>
      </c>
      <c r="G49" s="384">
        <v>24</v>
      </c>
      <c r="H49" s="384">
        <v>108</v>
      </c>
      <c r="I49" s="384">
        <v>965</v>
      </c>
      <c r="J49" s="1094"/>
    </row>
    <row r="50" spans="1:10" s="46" customFormat="1" ht="13.9" customHeight="1" x14ac:dyDescent="0.2">
      <c r="A50" s="383">
        <v>91</v>
      </c>
      <c r="B50" s="61" t="s">
        <v>74</v>
      </c>
      <c r="C50" s="396">
        <v>94</v>
      </c>
      <c r="D50" s="384">
        <v>770</v>
      </c>
      <c r="E50" s="384">
        <v>28</v>
      </c>
      <c r="F50" s="384">
        <v>798</v>
      </c>
      <c r="G50" s="384">
        <v>46</v>
      </c>
      <c r="H50" s="384">
        <v>127</v>
      </c>
      <c r="I50" s="384">
        <v>938</v>
      </c>
      <c r="J50" s="1094"/>
    </row>
    <row r="51" spans="1:10" s="46" customFormat="1" ht="13.9" customHeight="1" x14ac:dyDescent="0.2">
      <c r="A51" s="383">
        <v>92</v>
      </c>
      <c r="B51" s="61" t="s">
        <v>75</v>
      </c>
      <c r="C51" s="396">
        <v>25</v>
      </c>
      <c r="D51" s="384">
        <v>22</v>
      </c>
      <c r="E51" s="384">
        <v>174</v>
      </c>
      <c r="F51" s="384">
        <v>196</v>
      </c>
      <c r="G51" s="384">
        <v>87</v>
      </c>
      <c r="H51" s="384">
        <v>49</v>
      </c>
      <c r="I51" s="384">
        <v>308</v>
      </c>
      <c r="J51" s="1094"/>
    </row>
    <row r="52" spans="1:10" s="46" customFormat="1" ht="13.9" customHeight="1" x14ac:dyDescent="0.2">
      <c r="A52" s="383">
        <v>93</v>
      </c>
      <c r="B52" s="61" t="s">
        <v>76</v>
      </c>
      <c r="C52" s="396">
        <v>121</v>
      </c>
      <c r="D52" s="384">
        <v>859</v>
      </c>
      <c r="E52" s="384">
        <v>28</v>
      </c>
      <c r="F52" s="384">
        <v>887</v>
      </c>
      <c r="G52" s="384">
        <v>65</v>
      </c>
      <c r="H52" s="384">
        <v>131</v>
      </c>
      <c r="I52" s="384">
        <v>1073</v>
      </c>
      <c r="J52" s="1094"/>
    </row>
    <row r="53" spans="1:10" s="46" customFormat="1" ht="13.9" customHeight="1" x14ac:dyDescent="0.2">
      <c r="A53" s="383">
        <v>94</v>
      </c>
      <c r="B53" s="61" t="s">
        <v>77</v>
      </c>
      <c r="C53" s="396">
        <v>212</v>
      </c>
      <c r="D53" s="384">
        <v>1244</v>
      </c>
      <c r="E53" s="384">
        <v>82</v>
      </c>
      <c r="F53" s="384">
        <v>1326</v>
      </c>
      <c r="G53" s="384">
        <v>103</v>
      </c>
      <c r="H53" s="384">
        <v>228</v>
      </c>
      <c r="I53" s="384">
        <v>1641</v>
      </c>
      <c r="J53" s="1094"/>
    </row>
    <row r="54" spans="1:10" s="46" customFormat="1" ht="13.9" customHeight="1" x14ac:dyDescent="0.2">
      <c r="A54" s="383">
        <v>101</v>
      </c>
      <c r="B54" s="61" t="s">
        <v>78</v>
      </c>
      <c r="C54" s="396">
        <v>315</v>
      </c>
      <c r="D54" s="384">
        <v>1899</v>
      </c>
      <c r="E54" s="384">
        <v>76</v>
      </c>
      <c r="F54" s="384">
        <v>1975</v>
      </c>
      <c r="G54" s="384">
        <v>118</v>
      </c>
      <c r="H54" s="384">
        <v>363</v>
      </c>
      <c r="I54" s="384">
        <v>2408</v>
      </c>
      <c r="J54" s="1094"/>
    </row>
    <row r="55" spans="1:10" s="46" customFormat="1" ht="13.9" customHeight="1" x14ac:dyDescent="0.2">
      <c r="A55" s="383">
        <v>102</v>
      </c>
      <c r="B55" s="61" t="s">
        <v>79</v>
      </c>
      <c r="C55" s="396">
        <v>8</v>
      </c>
      <c r="D55" s="384">
        <v>77</v>
      </c>
      <c r="E55" s="384">
        <v>0</v>
      </c>
      <c r="F55" s="384">
        <v>77</v>
      </c>
      <c r="G55" s="384">
        <v>54</v>
      </c>
      <c r="H55" s="384">
        <v>35</v>
      </c>
      <c r="I55" s="384">
        <v>139</v>
      </c>
      <c r="J55" s="1094"/>
    </row>
    <row r="56" spans="1:10" s="46" customFormat="1" ht="13.9" customHeight="1" x14ac:dyDescent="0.2">
      <c r="A56" s="383">
        <v>103</v>
      </c>
      <c r="B56" s="61" t="s">
        <v>80</v>
      </c>
      <c r="C56" s="396">
        <v>89</v>
      </c>
      <c r="D56" s="384">
        <v>448</v>
      </c>
      <c r="E56" s="384">
        <v>24</v>
      </c>
      <c r="F56" s="384">
        <v>472</v>
      </c>
      <c r="G56" s="384">
        <v>84</v>
      </c>
      <c r="H56" s="384">
        <v>120</v>
      </c>
      <c r="I56" s="384">
        <v>645</v>
      </c>
      <c r="J56" s="1094"/>
    </row>
    <row r="57" spans="1:10" s="46" customFormat="1" ht="13.9" customHeight="1" x14ac:dyDescent="0.2">
      <c r="A57" s="383">
        <v>105</v>
      </c>
      <c r="B57" s="61" t="s">
        <v>81</v>
      </c>
      <c r="C57" s="396">
        <v>55</v>
      </c>
      <c r="D57" s="384">
        <v>308</v>
      </c>
      <c r="E57" s="384">
        <v>17</v>
      </c>
      <c r="F57" s="384">
        <v>325</v>
      </c>
      <c r="G57" s="384">
        <v>50</v>
      </c>
      <c r="H57" s="384">
        <v>59</v>
      </c>
      <c r="I57" s="384">
        <v>430</v>
      </c>
      <c r="J57" s="1094"/>
    </row>
    <row r="58" spans="1:10" s="46" customFormat="1" ht="13.9" customHeight="1" x14ac:dyDescent="0.2">
      <c r="A58" s="383">
        <v>106</v>
      </c>
      <c r="B58" s="61" t="s">
        <v>82</v>
      </c>
      <c r="C58" s="396">
        <v>75</v>
      </c>
      <c r="D58" s="384">
        <v>562</v>
      </c>
      <c r="E58" s="384">
        <v>11</v>
      </c>
      <c r="F58" s="384">
        <v>573</v>
      </c>
      <c r="G58" s="384">
        <v>20</v>
      </c>
      <c r="H58" s="384">
        <v>91</v>
      </c>
      <c r="I58" s="384">
        <v>668</v>
      </c>
      <c r="J58" s="1094"/>
    </row>
    <row r="59" spans="1:10" s="46" customFormat="1" ht="13.9" customHeight="1" x14ac:dyDescent="0.2">
      <c r="A59" s="383">
        <v>107</v>
      </c>
      <c r="B59" s="61" t="s">
        <v>83</v>
      </c>
      <c r="C59" s="396">
        <v>132</v>
      </c>
      <c r="D59" s="384">
        <v>1234</v>
      </c>
      <c r="E59" s="384">
        <v>12</v>
      </c>
      <c r="F59" s="384">
        <v>1246</v>
      </c>
      <c r="G59" s="384">
        <v>42</v>
      </c>
      <c r="H59" s="384">
        <v>171</v>
      </c>
      <c r="I59" s="384">
        <v>1420</v>
      </c>
      <c r="J59" s="1094"/>
    </row>
    <row r="60" spans="1:10" s="46" customFormat="1" ht="13.9" customHeight="1" x14ac:dyDescent="0.2">
      <c r="A60" s="383">
        <v>108</v>
      </c>
      <c r="B60" s="61" t="s">
        <v>84</v>
      </c>
      <c r="C60" s="396">
        <v>81</v>
      </c>
      <c r="D60" s="384">
        <v>647</v>
      </c>
      <c r="E60" s="384">
        <v>23</v>
      </c>
      <c r="F60" s="384">
        <v>670</v>
      </c>
      <c r="G60" s="384">
        <v>32</v>
      </c>
      <c r="H60" s="384">
        <v>123</v>
      </c>
      <c r="I60" s="384">
        <v>783</v>
      </c>
      <c r="J60" s="1094"/>
    </row>
    <row r="61" spans="1:10" s="46" customFormat="1" ht="13.9" customHeight="1" x14ac:dyDescent="0.2">
      <c r="A61" s="383">
        <v>109</v>
      </c>
      <c r="B61" s="61" t="s">
        <v>145</v>
      </c>
      <c r="C61" s="396">
        <v>66</v>
      </c>
      <c r="D61" s="384">
        <v>308</v>
      </c>
      <c r="E61" s="384">
        <v>6</v>
      </c>
      <c r="F61" s="384">
        <v>314</v>
      </c>
      <c r="G61" s="384">
        <v>26</v>
      </c>
      <c r="H61" s="384">
        <v>55</v>
      </c>
      <c r="I61" s="384">
        <v>406</v>
      </c>
      <c r="J61" s="1094"/>
    </row>
    <row r="62" spans="1:10" s="46" customFormat="1" ht="13.9" customHeight="1" x14ac:dyDescent="0.2">
      <c r="A62" s="383">
        <v>111</v>
      </c>
      <c r="B62" s="61" t="s">
        <v>85</v>
      </c>
      <c r="C62" s="396">
        <v>214</v>
      </c>
      <c r="D62" s="384">
        <v>2168</v>
      </c>
      <c r="E62" s="384">
        <v>124</v>
      </c>
      <c r="F62" s="384">
        <v>2292</v>
      </c>
      <c r="G62" s="384">
        <v>41</v>
      </c>
      <c r="H62" s="384">
        <v>156</v>
      </c>
      <c r="I62" s="384">
        <v>2547</v>
      </c>
      <c r="J62" s="1094"/>
    </row>
    <row r="63" spans="1:10" s="46" customFormat="1" ht="13.9" customHeight="1" x14ac:dyDescent="0.2">
      <c r="A63" s="383">
        <v>112</v>
      </c>
      <c r="B63" s="61" t="s">
        <v>86</v>
      </c>
      <c r="C63" s="396">
        <v>312</v>
      </c>
      <c r="D63" s="384">
        <v>2619</v>
      </c>
      <c r="E63" s="384">
        <v>190</v>
      </c>
      <c r="F63" s="384">
        <v>2809</v>
      </c>
      <c r="G63" s="384">
        <v>140</v>
      </c>
      <c r="H63" s="384">
        <v>305</v>
      </c>
      <c r="I63" s="384">
        <v>3261</v>
      </c>
      <c r="J63" s="1094"/>
    </row>
    <row r="64" spans="1:10" s="46" customFormat="1" ht="13.9" customHeight="1" x14ac:dyDescent="0.2">
      <c r="A64" s="383">
        <v>113</v>
      </c>
      <c r="B64" s="61" t="s">
        <v>87</v>
      </c>
      <c r="C64" s="396">
        <v>28</v>
      </c>
      <c r="D64" s="384">
        <v>193</v>
      </c>
      <c r="E64" s="384">
        <v>174</v>
      </c>
      <c r="F64" s="384">
        <v>367</v>
      </c>
      <c r="G64" s="384">
        <v>31</v>
      </c>
      <c r="H64" s="384">
        <v>35</v>
      </c>
      <c r="I64" s="384">
        <v>426</v>
      </c>
      <c r="J64" s="1094"/>
    </row>
    <row r="65" spans="1:10" s="46" customFormat="1" ht="13.9" customHeight="1" x14ac:dyDescent="0.2">
      <c r="A65" s="383">
        <v>121</v>
      </c>
      <c r="B65" s="61" t="s">
        <v>61</v>
      </c>
      <c r="C65" s="396">
        <v>356</v>
      </c>
      <c r="D65" s="384">
        <v>2827</v>
      </c>
      <c r="E65" s="384">
        <v>358</v>
      </c>
      <c r="F65" s="384">
        <v>3185</v>
      </c>
      <c r="G65" s="384">
        <v>149</v>
      </c>
      <c r="H65" s="384">
        <v>293</v>
      </c>
      <c r="I65" s="384">
        <v>3690</v>
      </c>
      <c r="J65" s="1094"/>
    </row>
    <row r="66" spans="1:10" s="46" customFormat="1" ht="13.9" customHeight="1" x14ac:dyDescent="0.2">
      <c r="A66" s="383">
        <v>122</v>
      </c>
      <c r="B66" s="61" t="s">
        <v>62</v>
      </c>
      <c r="C66" s="396">
        <v>330</v>
      </c>
      <c r="D66" s="384">
        <v>2608</v>
      </c>
      <c r="E66" s="384">
        <v>210</v>
      </c>
      <c r="F66" s="384">
        <v>2818</v>
      </c>
      <c r="G66" s="384">
        <v>144</v>
      </c>
      <c r="H66" s="384">
        <v>255</v>
      </c>
      <c r="I66" s="384">
        <v>3292</v>
      </c>
      <c r="J66" s="1094"/>
    </row>
    <row r="67" spans="1:10" s="46" customFormat="1" ht="13.9" customHeight="1" x14ac:dyDescent="0.2">
      <c r="A67" s="383">
        <v>123</v>
      </c>
      <c r="B67" s="61" t="s">
        <v>63</v>
      </c>
      <c r="C67" s="396">
        <v>262</v>
      </c>
      <c r="D67" s="384">
        <v>1458</v>
      </c>
      <c r="E67" s="384">
        <v>157</v>
      </c>
      <c r="F67" s="384">
        <v>1615</v>
      </c>
      <c r="G67" s="384">
        <v>133</v>
      </c>
      <c r="H67" s="384">
        <v>293</v>
      </c>
      <c r="I67" s="384">
        <v>2010</v>
      </c>
      <c r="J67" s="925"/>
    </row>
    <row r="68" spans="1:10" s="46" customFormat="1" ht="13.9" customHeight="1" x14ac:dyDescent="0.2">
      <c r="A68" s="386"/>
      <c r="B68" s="386" t="s">
        <v>160</v>
      </c>
      <c r="C68" s="396">
        <v>0</v>
      </c>
      <c r="D68" s="384">
        <v>12</v>
      </c>
      <c r="E68" s="384">
        <v>4</v>
      </c>
      <c r="F68" s="384">
        <v>16</v>
      </c>
      <c r="G68" s="384">
        <v>5</v>
      </c>
      <c r="H68" s="384">
        <v>11</v>
      </c>
      <c r="I68" s="384">
        <v>21</v>
      </c>
      <c r="J68" s="925"/>
    </row>
    <row r="69" spans="1:10" s="46" customFormat="1" ht="13.9" customHeight="1" x14ac:dyDescent="0.2">
      <c r="A69" s="386"/>
      <c r="B69" s="386"/>
      <c r="C69" s="396"/>
      <c r="D69" s="384"/>
      <c r="E69" s="384"/>
      <c r="F69" s="384"/>
      <c r="G69" s="384"/>
      <c r="H69" s="384"/>
      <c r="I69" s="384"/>
      <c r="J69" s="925"/>
    </row>
    <row r="70" spans="1:10" s="734" customFormat="1" ht="13.9" customHeight="1" x14ac:dyDescent="0.2">
      <c r="A70" s="387">
        <v>1</v>
      </c>
      <c r="B70" s="386" t="s">
        <v>2</v>
      </c>
      <c r="C70" s="396">
        <v>941</v>
      </c>
      <c r="D70" s="384">
        <v>6062</v>
      </c>
      <c r="E70" s="384">
        <v>1583</v>
      </c>
      <c r="F70" s="384">
        <v>7645</v>
      </c>
      <c r="G70" s="384">
        <v>890</v>
      </c>
      <c r="H70" s="384">
        <v>894</v>
      </c>
      <c r="I70" s="384">
        <v>9476</v>
      </c>
      <c r="J70" s="925"/>
    </row>
    <row r="71" spans="1:10" s="734" customFormat="1" ht="13.9" customHeight="1" x14ac:dyDescent="0.2">
      <c r="A71" s="387">
        <v>2</v>
      </c>
      <c r="B71" s="386" t="s">
        <v>157</v>
      </c>
      <c r="C71" s="396">
        <v>520</v>
      </c>
      <c r="D71" s="384">
        <v>6391</v>
      </c>
      <c r="E71" s="384">
        <v>24531</v>
      </c>
      <c r="F71" s="384">
        <v>30922</v>
      </c>
      <c r="G71" s="384">
        <v>846</v>
      </c>
      <c r="H71" s="384">
        <v>702</v>
      </c>
      <c r="I71" s="384">
        <v>32288</v>
      </c>
      <c r="J71" s="925"/>
    </row>
    <row r="72" spans="1:10" s="734" customFormat="1" ht="13.9" customHeight="1" x14ac:dyDescent="0.2">
      <c r="A72" s="387">
        <v>3</v>
      </c>
      <c r="B72" s="386" t="s">
        <v>10</v>
      </c>
      <c r="C72" s="396">
        <v>969</v>
      </c>
      <c r="D72" s="384">
        <v>8873</v>
      </c>
      <c r="E72" s="384">
        <v>2038</v>
      </c>
      <c r="F72" s="384">
        <v>10911</v>
      </c>
      <c r="G72" s="384">
        <v>853</v>
      </c>
      <c r="H72" s="384">
        <v>1064</v>
      </c>
      <c r="I72" s="384">
        <v>12733</v>
      </c>
      <c r="J72" s="925"/>
    </row>
    <row r="73" spans="1:10" s="734" customFormat="1" ht="13.9" customHeight="1" x14ac:dyDescent="0.2">
      <c r="A73" s="387">
        <v>4</v>
      </c>
      <c r="B73" s="386" t="s">
        <v>3</v>
      </c>
      <c r="C73" s="396">
        <v>1142</v>
      </c>
      <c r="D73" s="384">
        <v>8703</v>
      </c>
      <c r="E73" s="384">
        <v>2871</v>
      </c>
      <c r="F73" s="384">
        <v>11574</v>
      </c>
      <c r="G73" s="384">
        <v>1233</v>
      </c>
      <c r="H73" s="384">
        <v>1397</v>
      </c>
      <c r="I73" s="384">
        <v>13949</v>
      </c>
      <c r="J73" s="925"/>
    </row>
    <row r="74" spans="1:10" s="734" customFormat="1" ht="13.9" customHeight="1" x14ac:dyDescent="0.2">
      <c r="A74" s="387">
        <v>5</v>
      </c>
      <c r="B74" s="386" t="s">
        <v>7</v>
      </c>
      <c r="C74" s="396">
        <v>874</v>
      </c>
      <c r="D74" s="384">
        <v>5868</v>
      </c>
      <c r="E74" s="384">
        <v>167</v>
      </c>
      <c r="F74" s="384">
        <v>6035</v>
      </c>
      <c r="G74" s="384">
        <v>281</v>
      </c>
      <c r="H74" s="384">
        <v>803</v>
      </c>
      <c r="I74" s="384">
        <v>7190</v>
      </c>
      <c r="J74" s="925"/>
    </row>
    <row r="75" spans="1:10" s="734" customFormat="1" ht="13.9" customHeight="1" x14ac:dyDescent="0.2">
      <c r="A75" s="387">
        <v>6</v>
      </c>
      <c r="B75" s="386" t="s">
        <v>11</v>
      </c>
      <c r="C75" s="396">
        <v>736</v>
      </c>
      <c r="D75" s="384">
        <v>4195</v>
      </c>
      <c r="E75" s="384">
        <v>120</v>
      </c>
      <c r="F75" s="384">
        <v>4315</v>
      </c>
      <c r="G75" s="384">
        <v>538</v>
      </c>
      <c r="H75" s="384">
        <v>796</v>
      </c>
      <c r="I75" s="384">
        <v>5589</v>
      </c>
      <c r="J75" s="925"/>
    </row>
    <row r="76" spans="1:10" s="734" customFormat="1" ht="13.9" customHeight="1" x14ac:dyDescent="0.2">
      <c r="A76" s="387">
        <v>7</v>
      </c>
      <c r="B76" s="386" t="s">
        <v>4</v>
      </c>
      <c r="C76" s="396">
        <v>416</v>
      </c>
      <c r="D76" s="384">
        <v>2392</v>
      </c>
      <c r="E76" s="384">
        <v>114</v>
      </c>
      <c r="F76" s="384">
        <v>2506</v>
      </c>
      <c r="G76" s="384">
        <v>122</v>
      </c>
      <c r="H76" s="384">
        <v>380</v>
      </c>
      <c r="I76" s="384">
        <v>3044</v>
      </c>
      <c r="J76" s="925"/>
    </row>
    <row r="77" spans="1:10" s="734" customFormat="1" ht="13.9" customHeight="1" x14ac:dyDescent="0.2">
      <c r="A77" s="387">
        <v>8</v>
      </c>
      <c r="B77" s="386" t="s">
        <v>5</v>
      </c>
      <c r="C77" s="396">
        <v>395</v>
      </c>
      <c r="D77" s="384">
        <v>2794</v>
      </c>
      <c r="E77" s="384">
        <v>81</v>
      </c>
      <c r="F77" s="384">
        <v>2875</v>
      </c>
      <c r="G77" s="384">
        <v>135</v>
      </c>
      <c r="H77" s="384">
        <v>421</v>
      </c>
      <c r="I77" s="384">
        <v>3405</v>
      </c>
      <c r="J77" s="925"/>
    </row>
    <row r="78" spans="1:10" s="734" customFormat="1" ht="13.9" customHeight="1" x14ac:dyDescent="0.2">
      <c r="A78" s="387">
        <v>9</v>
      </c>
      <c r="B78" s="386" t="s">
        <v>8</v>
      </c>
      <c r="C78" s="396">
        <v>452</v>
      </c>
      <c r="D78" s="384">
        <v>2895</v>
      </c>
      <c r="E78" s="384">
        <v>312</v>
      </c>
      <c r="F78" s="384">
        <v>3207</v>
      </c>
      <c r="G78" s="384">
        <v>301</v>
      </c>
      <c r="H78" s="384">
        <v>535</v>
      </c>
      <c r="I78" s="384">
        <v>3960</v>
      </c>
      <c r="J78" s="925"/>
    </row>
    <row r="79" spans="1:10" s="734" customFormat="1" ht="13.9" customHeight="1" x14ac:dyDescent="0.2">
      <c r="A79" s="387">
        <v>10</v>
      </c>
      <c r="B79" s="386" t="s">
        <v>9</v>
      </c>
      <c r="C79" s="396">
        <v>821</v>
      </c>
      <c r="D79" s="384">
        <v>5483</v>
      </c>
      <c r="E79" s="384">
        <v>169</v>
      </c>
      <c r="F79" s="384">
        <v>5652</v>
      </c>
      <c r="G79" s="384">
        <v>426</v>
      </c>
      <c r="H79" s="384">
        <v>1017</v>
      </c>
      <c r="I79" s="384">
        <v>6899</v>
      </c>
      <c r="J79" s="925"/>
    </row>
    <row r="80" spans="1:10" s="734" customFormat="1" ht="13.9" customHeight="1" x14ac:dyDescent="0.2">
      <c r="A80" s="387">
        <v>11</v>
      </c>
      <c r="B80" s="386" t="s">
        <v>163</v>
      </c>
      <c r="C80" s="396">
        <v>554</v>
      </c>
      <c r="D80" s="384">
        <v>4980</v>
      </c>
      <c r="E80" s="384">
        <v>488</v>
      </c>
      <c r="F80" s="384">
        <v>5468</v>
      </c>
      <c r="G80" s="384">
        <v>212</v>
      </c>
      <c r="H80" s="384">
        <v>496</v>
      </c>
      <c r="I80" s="384">
        <v>6234</v>
      </c>
      <c r="J80" s="1095"/>
    </row>
    <row r="81" spans="1:10" s="734" customFormat="1" ht="13.9" customHeight="1" x14ac:dyDescent="0.2">
      <c r="A81" s="387">
        <v>12</v>
      </c>
      <c r="B81" s="386" t="s">
        <v>165</v>
      </c>
      <c r="C81" s="396">
        <v>948</v>
      </c>
      <c r="D81" s="384">
        <v>6893</v>
      </c>
      <c r="E81" s="384">
        <v>725</v>
      </c>
      <c r="F81" s="384">
        <v>7618</v>
      </c>
      <c r="G81" s="384">
        <v>426</v>
      </c>
      <c r="H81" s="384">
        <v>841</v>
      </c>
      <c r="I81" s="384">
        <v>8992</v>
      </c>
      <c r="J81" s="925"/>
    </row>
    <row r="82" spans="1:10" s="734" customFormat="1" ht="13.9" customHeight="1" x14ac:dyDescent="0.2">
      <c r="A82" s="388"/>
      <c r="B82" s="386" t="s">
        <v>160</v>
      </c>
      <c r="C82" s="396">
        <v>0</v>
      </c>
      <c r="D82" s="384">
        <v>12</v>
      </c>
      <c r="E82" s="384">
        <v>4</v>
      </c>
      <c r="F82" s="384">
        <v>16</v>
      </c>
      <c r="G82" s="384">
        <v>5</v>
      </c>
      <c r="H82" s="384">
        <v>11</v>
      </c>
      <c r="I82" s="384">
        <v>21</v>
      </c>
      <c r="J82" s="925"/>
    </row>
    <row r="83" spans="1:10" s="734" customFormat="1" ht="13.9" customHeight="1" x14ac:dyDescent="0.2">
      <c r="A83" s="388"/>
      <c r="B83" s="386"/>
      <c r="C83" s="925"/>
      <c r="D83" s="925"/>
      <c r="E83" s="925"/>
      <c r="F83" s="384"/>
      <c r="G83" s="384"/>
      <c r="H83" s="384"/>
      <c r="I83" s="384"/>
      <c r="J83" s="376"/>
    </row>
    <row r="84" spans="1:10" s="734" customFormat="1" ht="13.9" customHeight="1" x14ac:dyDescent="0.2">
      <c r="A84" s="386"/>
      <c r="B84" s="386" t="s">
        <v>20</v>
      </c>
      <c r="C84" s="397">
        <v>8768</v>
      </c>
      <c r="D84" s="385">
        <v>65541</v>
      </c>
      <c r="E84" s="385">
        <v>33203</v>
      </c>
      <c r="F84" s="385">
        <v>98744</v>
      </c>
      <c r="G84" s="385">
        <v>6268</v>
      </c>
      <c r="H84" s="385">
        <v>9357</v>
      </c>
      <c r="I84" s="385">
        <v>113780</v>
      </c>
      <c r="J84" s="376"/>
    </row>
    <row r="85" spans="1:10" s="734" customFormat="1" ht="12.95" customHeight="1" x14ac:dyDescent="0.2">
      <c r="A85" s="386"/>
      <c r="B85" s="386"/>
      <c r="C85" s="385"/>
      <c r="D85" s="385"/>
      <c r="E85" s="385"/>
      <c r="F85" s="385"/>
      <c r="G85" s="385"/>
      <c r="H85" s="385"/>
      <c r="I85" s="385"/>
      <c r="J85" s="376"/>
    </row>
    <row r="86" spans="1:10" x14ac:dyDescent="0.2">
      <c r="A86" s="389" t="s">
        <v>158</v>
      </c>
      <c r="B86" s="390"/>
      <c r="C86" s="390"/>
      <c r="D86" s="390"/>
      <c r="E86" s="390"/>
      <c r="F86" s="391"/>
      <c r="G86" s="390"/>
      <c r="H86" s="390"/>
      <c r="I86" s="390"/>
      <c r="J86" s="376"/>
    </row>
    <row r="87" spans="1:10" x14ac:dyDescent="0.2">
      <c r="A87" s="389" t="s">
        <v>159</v>
      </c>
      <c r="B87" s="390"/>
      <c r="C87" s="390"/>
      <c r="D87" s="390"/>
      <c r="E87" s="390"/>
      <c r="F87" s="390"/>
      <c r="G87" s="390"/>
      <c r="H87" s="390"/>
      <c r="I87" s="390"/>
      <c r="J87" s="376"/>
    </row>
    <row r="88" spans="1:10" x14ac:dyDescent="0.2">
      <c r="A88" s="389" t="s">
        <v>161</v>
      </c>
      <c r="B88" s="390"/>
      <c r="C88" s="390"/>
      <c r="D88" s="390"/>
      <c r="E88" s="390"/>
      <c r="F88" s="390"/>
      <c r="G88" s="390"/>
      <c r="H88" s="390"/>
      <c r="I88" s="390"/>
      <c r="J88" s="376"/>
    </row>
    <row r="89" spans="1:10" x14ac:dyDescent="0.2">
      <c r="A89" s="392"/>
      <c r="B89" s="390"/>
      <c r="C89" s="390"/>
      <c r="D89" s="390"/>
      <c r="E89" s="390"/>
      <c r="F89" s="390"/>
      <c r="G89" s="390"/>
      <c r="H89" s="390"/>
      <c r="I89" s="390"/>
      <c r="J89" s="376"/>
    </row>
    <row r="90" spans="1:10" x14ac:dyDescent="0.2">
      <c r="A90" s="392"/>
      <c r="B90" s="390"/>
      <c r="C90" s="390"/>
      <c r="D90" s="390"/>
      <c r="E90" s="390"/>
      <c r="F90" s="390"/>
      <c r="G90" s="390"/>
      <c r="H90" s="390"/>
      <c r="I90" s="390"/>
      <c r="J90" s="376"/>
    </row>
    <row r="91" spans="1:10" x14ac:dyDescent="0.2">
      <c r="A91" s="393"/>
      <c r="B91" s="394"/>
      <c r="C91" s="394"/>
      <c r="D91" s="394"/>
      <c r="E91" s="394"/>
      <c r="F91" s="394"/>
      <c r="G91" s="394"/>
      <c r="H91" s="394"/>
      <c r="I91" s="394"/>
      <c r="J91" s="376"/>
    </row>
    <row r="92" spans="1:10" x14ac:dyDescent="0.2">
      <c r="A92" s="376"/>
      <c r="B92" s="376"/>
      <c r="C92" s="376"/>
      <c r="D92" s="376"/>
      <c r="E92" s="376"/>
      <c r="F92" s="376"/>
      <c r="G92" s="376"/>
      <c r="H92" s="376"/>
      <c r="I92" s="376"/>
      <c r="J92" s="376"/>
    </row>
    <row r="93" spans="1:10" x14ac:dyDescent="0.2">
      <c r="A93" s="395" t="s">
        <v>254</v>
      </c>
      <c r="B93" s="378"/>
      <c r="C93" s="378"/>
      <c r="D93" s="378"/>
      <c r="E93" s="378"/>
      <c r="F93" s="378"/>
      <c r="G93" s="378"/>
      <c r="H93" s="378"/>
      <c r="I93" s="66" t="s">
        <v>255</v>
      </c>
      <c r="J93" s="376"/>
    </row>
    <row r="94" spans="1:10" x14ac:dyDescent="0.2">
      <c r="A94" s="376"/>
      <c r="B94" s="376"/>
      <c r="C94" s="376"/>
      <c r="D94" s="376"/>
      <c r="E94" s="376"/>
      <c r="F94" s="376"/>
      <c r="G94" s="376"/>
      <c r="H94" s="376"/>
      <c r="I94" s="376"/>
    </row>
    <row r="95" spans="1:10" x14ac:dyDescent="0.2">
      <c r="A95" s="376"/>
      <c r="B95" s="376"/>
      <c r="C95" s="376"/>
      <c r="D95" s="376"/>
      <c r="E95" s="376"/>
      <c r="F95" s="376"/>
      <c r="G95" s="376"/>
      <c r="H95" s="376"/>
      <c r="I95" s="376"/>
    </row>
    <row r="96" spans="1:10" x14ac:dyDescent="0.2">
      <c r="A96" s="376"/>
      <c r="B96" s="376"/>
      <c r="C96" s="376"/>
      <c r="D96" s="376"/>
      <c r="E96" s="376"/>
      <c r="F96" s="376"/>
      <c r="G96" s="376"/>
      <c r="H96" s="376"/>
      <c r="I96" s="376"/>
    </row>
    <row r="97" spans="1:9" x14ac:dyDescent="0.2">
      <c r="A97" s="376"/>
      <c r="B97" s="376"/>
      <c r="C97" s="376"/>
      <c r="D97" s="376"/>
      <c r="E97" s="376"/>
      <c r="F97" s="376"/>
      <c r="G97" s="376"/>
      <c r="H97" s="376"/>
      <c r="I97" s="376"/>
    </row>
    <row r="98" spans="1:9" x14ac:dyDescent="0.2">
      <c r="A98" s="376"/>
      <c r="B98" s="376"/>
      <c r="C98" s="376"/>
      <c r="D98" s="376"/>
      <c r="E98" s="376"/>
      <c r="F98" s="376"/>
      <c r="G98" s="376"/>
      <c r="H98" s="376"/>
      <c r="I98" s="376"/>
    </row>
    <row r="99" spans="1:9" x14ac:dyDescent="0.2">
      <c r="A99" s="376"/>
      <c r="B99" s="376"/>
      <c r="C99" s="376"/>
      <c r="D99" s="376"/>
      <c r="E99" s="376"/>
      <c r="F99" s="376"/>
      <c r="G99" s="376"/>
      <c r="H99" s="376"/>
      <c r="I99" s="376"/>
    </row>
    <row r="100" spans="1:9" x14ac:dyDescent="0.2">
      <c r="A100" s="376"/>
      <c r="B100" s="376"/>
      <c r="C100" s="376"/>
      <c r="D100" s="376"/>
      <c r="E100" s="376"/>
      <c r="F100" s="376"/>
      <c r="G100" s="376"/>
      <c r="H100" s="376"/>
      <c r="I100" s="376"/>
    </row>
    <row r="101" spans="1:9" x14ac:dyDescent="0.2">
      <c r="A101" s="376"/>
      <c r="B101" s="376"/>
      <c r="C101" s="376"/>
      <c r="D101" s="376"/>
      <c r="E101" s="376"/>
      <c r="F101" s="376"/>
      <c r="G101" s="376"/>
      <c r="H101" s="376"/>
      <c r="I101" s="376"/>
    </row>
    <row r="102" spans="1:9" x14ac:dyDescent="0.2">
      <c r="A102" s="376"/>
      <c r="B102" s="376"/>
      <c r="C102" s="376"/>
      <c r="D102" s="376"/>
      <c r="E102" s="376"/>
      <c r="F102" s="376"/>
      <c r="G102" s="376"/>
      <c r="H102" s="376"/>
      <c r="I102" s="376"/>
    </row>
  </sheetData>
  <hyperlinks>
    <hyperlink ref="J1" location="INHALT!A1" display="INHALT!A1" xr:uid="{8CBA0620-7828-4444-851C-4780514103C5}"/>
  </hyperlinks>
  <printOptions horizontalCentered="1"/>
  <pageMargins left="0.59055118110236227" right="0.39370078740157483" top="0.59055118110236227" bottom="0.59055118110236227" header="0.27559055118110237" footer="0.27559055118110237"/>
  <pageSetup paperSize="9" scale="95" firstPageNumber="94" orientation="portrait" useFirstPageNumber="1" r:id="rId1"/>
  <headerFooter alignWithMargins="0">
    <oddFooter>Seite &amp;P</oddFooter>
  </headerFooter>
  <rowBreaks count="1" manualBreakCount="1">
    <brk id="53"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sheetPr>
  <dimension ref="A1:L126"/>
  <sheetViews>
    <sheetView zoomScaleNormal="100" workbookViewId="0">
      <pane xSplit="3" ySplit="5" topLeftCell="D6" activePane="bottomRight" state="frozen"/>
      <selection activeCell="A80" sqref="A80:XFD80"/>
      <selection pane="topRight" activeCell="A80" sqref="A80:XFD80"/>
      <selection pane="bottomLeft" activeCell="A80" sqref="A80:XFD80"/>
      <selection pane="bottomRight" activeCell="D6" sqref="D6"/>
    </sheetView>
  </sheetViews>
  <sheetFormatPr baseColWidth="10" defaultColWidth="11.28515625" defaultRowHeight="12.75" x14ac:dyDescent="0.2"/>
  <cols>
    <col min="1" max="1" width="16" style="44" customWidth="1"/>
    <col min="2" max="2" width="12" style="45" hidden="1" customWidth="1"/>
    <col min="3" max="3" width="16" style="44" customWidth="1"/>
    <col min="4" max="4" width="15.42578125" style="44" bestFit="1" customWidth="1"/>
    <col min="5" max="5" width="16.28515625" style="44" customWidth="1"/>
    <col min="6" max="6" width="11.28515625" style="44" customWidth="1"/>
    <col min="7" max="16384" width="11.28515625" style="44"/>
  </cols>
  <sheetData>
    <row r="1" spans="1:12" ht="12.6" customHeight="1" x14ac:dyDescent="0.2">
      <c r="A1" s="400"/>
      <c r="B1" s="401"/>
      <c r="C1" s="400"/>
      <c r="D1" s="400"/>
      <c r="E1" s="1045" t="str">
        <f>HYPERLINK("[Kleinräumige Statistik Daten Prototyp.xlsx]INHALT!A1","zum Inhaltsverzeichnis")</f>
        <v>zum Inhaltsverzeichnis</v>
      </c>
    </row>
    <row r="2" spans="1:12" ht="15.75" x14ac:dyDescent="0.25">
      <c r="A2" s="402" t="s">
        <v>119</v>
      </c>
      <c r="B2" s="401"/>
      <c r="C2" s="400"/>
      <c r="D2" s="400"/>
      <c r="E2" s="400"/>
    </row>
    <row r="3" spans="1:12" ht="12.6" customHeight="1" x14ac:dyDescent="0.2">
      <c r="A3" s="411"/>
      <c r="B3" s="411"/>
      <c r="C3" s="411"/>
      <c r="D3" s="411"/>
      <c r="E3" s="66" t="s">
        <v>473</v>
      </c>
    </row>
    <row r="4" spans="1:12" ht="44.45" customHeight="1" x14ac:dyDescent="0.2">
      <c r="A4" s="410" t="s">
        <v>120</v>
      </c>
      <c r="B4" s="410" t="s">
        <v>121</v>
      </c>
      <c r="C4" s="410" t="s">
        <v>122</v>
      </c>
      <c r="D4" s="409" t="s">
        <v>507</v>
      </c>
      <c r="E4" s="510" t="s">
        <v>508</v>
      </c>
      <c r="F4" s="861"/>
      <c r="H4" s="44" t="s">
        <v>120</v>
      </c>
      <c r="I4" s="44" t="s">
        <v>121</v>
      </c>
      <c r="J4" s="44" t="s">
        <v>122</v>
      </c>
      <c r="K4" s="44" t="s">
        <v>474</v>
      </c>
      <c r="L4" s="44" t="s">
        <v>475</v>
      </c>
    </row>
    <row r="5" spans="1:12" x14ac:dyDescent="0.2">
      <c r="A5" s="404"/>
      <c r="B5" s="404"/>
      <c r="C5" s="404"/>
      <c r="D5" s="404"/>
      <c r="E5" s="404"/>
    </row>
    <row r="6" spans="1:12" x14ac:dyDescent="0.2">
      <c r="A6" s="400" t="s">
        <v>123</v>
      </c>
      <c r="B6" s="405">
        <v>1</v>
      </c>
      <c r="C6" s="406" t="s">
        <v>124</v>
      </c>
      <c r="D6" s="1131">
        <f>IFERROR(ROUND(K6*2,-1)/2,"*")</f>
        <v>87220</v>
      </c>
      <c r="E6" s="1131">
        <f>IFERROR(ROUND(L6*2,-1)/2,"*")</f>
        <v>5760</v>
      </c>
      <c r="G6" s="859"/>
      <c r="H6" s="859" t="s">
        <v>123</v>
      </c>
      <c r="I6" s="44">
        <v>1</v>
      </c>
      <c r="J6" s="44" t="s">
        <v>124</v>
      </c>
      <c r="K6" s="44">
        <v>87218</v>
      </c>
      <c r="L6" s="44">
        <v>5761</v>
      </c>
    </row>
    <row r="7" spans="1:12" x14ac:dyDescent="0.2">
      <c r="A7" s="400" t="s">
        <v>68</v>
      </c>
      <c r="B7" s="405">
        <v>2</v>
      </c>
      <c r="C7" s="406" t="s">
        <v>125</v>
      </c>
      <c r="D7" s="1131">
        <f t="shared" ref="D7:D8" si="0">IFERROR(ROUND(K7*2,-1)/2,"*")</f>
        <v>580</v>
      </c>
      <c r="E7" s="1131">
        <f t="shared" ref="E7:E8" si="1">IFERROR(ROUND(L7*2,-1)/2,"*")</f>
        <v>15</v>
      </c>
      <c r="G7" s="859"/>
      <c r="H7" s="859" t="s">
        <v>68</v>
      </c>
      <c r="I7" s="44">
        <v>2</v>
      </c>
      <c r="J7" s="44" t="s">
        <v>125</v>
      </c>
      <c r="K7" s="44">
        <v>578</v>
      </c>
      <c r="L7" s="44">
        <v>17</v>
      </c>
    </row>
    <row r="8" spans="1:12" x14ac:dyDescent="0.2">
      <c r="A8" s="400" t="s">
        <v>126</v>
      </c>
      <c r="B8" s="405">
        <v>3</v>
      </c>
      <c r="C8" s="406" t="s">
        <v>127</v>
      </c>
      <c r="D8" s="1131" t="str">
        <f t="shared" si="0"/>
        <v>*</v>
      </c>
      <c r="E8" s="1131" t="str">
        <f t="shared" si="1"/>
        <v>*</v>
      </c>
      <c r="G8" s="859"/>
      <c r="H8" s="859" t="s">
        <v>126</v>
      </c>
      <c r="I8" s="44">
        <v>3</v>
      </c>
      <c r="J8" s="44" t="s">
        <v>127</v>
      </c>
      <c r="K8" s="44" t="s">
        <v>506</v>
      </c>
      <c r="L8" s="44" t="s">
        <v>506</v>
      </c>
    </row>
    <row r="9" spans="1:12" x14ac:dyDescent="0.2">
      <c r="A9" s="400"/>
      <c r="B9" s="405"/>
      <c r="C9" s="406"/>
      <c r="D9" s="1132"/>
      <c r="E9" s="1132"/>
      <c r="G9" s="859"/>
      <c r="H9" s="859"/>
    </row>
    <row r="10" spans="1:12" x14ac:dyDescent="0.2">
      <c r="A10" s="400" t="s">
        <v>128</v>
      </c>
      <c r="B10" s="405">
        <v>4</v>
      </c>
      <c r="C10" s="406" t="s">
        <v>127</v>
      </c>
      <c r="D10" s="1131" t="str">
        <f>IF(ISBLANK(K10),"",IFERROR(ROUND(K10*2,-1)/2,"*"))</f>
        <v>*</v>
      </c>
      <c r="E10" s="1131" t="str">
        <f>IF(ISBLANK(L10),"",IFERROR(ROUND(L10*2,-1)/2,"*"))</f>
        <v>*</v>
      </c>
      <c r="G10" s="859"/>
      <c r="H10" s="859" t="s">
        <v>128</v>
      </c>
      <c r="I10" s="44">
        <v>4</v>
      </c>
      <c r="J10" s="44" t="s">
        <v>127</v>
      </c>
      <c r="K10" s="1130" t="s">
        <v>506</v>
      </c>
      <c r="L10" s="1130" t="s">
        <v>506</v>
      </c>
    </row>
    <row r="11" spans="1:12" x14ac:dyDescent="0.2">
      <c r="A11" s="400" t="s">
        <v>4</v>
      </c>
      <c r="B11" s="405">
        <v>5</v>
      </c>
      <c r="C11" s="406" t="s">
        <v>129</v>
      </c>
      <c r="D11" s="1131">
        <f t="shared" ref="D11:D48" si="2">IF(ISBLANK(K11),"",IFERROR(ROUND(K11*2,-1)/2,"*"))</f>
        <v>4745</v>
      </c>
      <c r="E11" s="1131">
        <f t="shared" ref="E11:E48" si="3">IF(ISBLANK(L11),"",IFERROR(ROUND(L11*2,-1)/2,"*"))</f>
        <v>270</v>
      </c>
      <c r="G11" s="859"/>
      <c r="H11" s="859" t="s">
        <v>4</v>
      </c>
      <c r="I11" s="44">
        <v>5</v>
      </c>
      <c r="J11" s="44" t="s">
        <v>129</v>
      </c>
      <c r="K11" s="44">
        <v>4745</v>
      </c>
      <c r="L11" s="44">
        <v>269</v>
      </c>
    </row>
    <row r="12" spans="1:12" x14ac:dyDescent="0.2">
      <c r="A12" s="400" t="s">
        <v>74</v>
      </c>
      <c r="B12" s="405">
        <v>6</v>
      </c>
      <c r="C12" s="406" t="s">
        <v>130</v>
      </c>
      <c r="D12" s="1131">
        <f t="shared" si="2"/>
        <v>1680</v>
      </c>
      <c r="E12" s="1131">
        <f t="shared" si="3"/>
        <v>90</v>
      </c>
      <c r="G12" s="859"/>
      <c r="H12" s="859" t="s">
        <v>74</v>
      </c>
      <c r="I12" s="44">
        <v>6</v>
      </c>
      <c r="J12" s="44" t="s">
        <v>130</v>
      </c>
      <c r="K12" s="44">
        <v>1678</v>
      </c>
      <c r="L12" s="44">
        <v>90</v>
      </c>
    </row>
    <row r="13" spans="1:12" x14ac:dyDescent="0.2">
      <c r="A13" s="400" t="s">
        <v>86</v>
      </c>
      <c r="B13" s="405">
        <v>7</v>
      </c>
      <c r="C13" s="406" t="s">
        <v>130</v>
      </c>
      <c r="D13" s="1131">
        <f t="shared" si="2"/>
        <v>6165</v>
      </c>
      <c r="E13" s="1131">
        <f t="shared" si="3"/>
        <v>380</v>
      </c>
      <c r="G13" s="859"/>
      <c r="H13" s="859" t="s">
        <v>86</v>
      </c>
      <c r="I13" s="44">
        <v>7</v>
      </c>
      <c r="J13" s="44" t="s">
        <v>130</v>
      </c>
      <c r="K13" s="44">
        <v>6165</v>
      </c>
      <c r="L13" s="44">
        <v>379</v>
      </c>
    </row>
    <row r="14" spans="1:12" x14ac:dyDescent="0.2">
      <c r="A14" s="400" t="s">
        <v>131</v>
      </c>
      <c r="B14" s="405">
        <v>8</v>
      </c>
      <c r="C14" s="406" t="s">
        <v>129</v>
      </c>
      <c r="D14" s="1131">
        <f t="shared" si="2"/>
        <v>4740</v>
      </c>
      <c r="E14" s="1131">
        <f t="shared" si="3"/>
        <v>230</v>
      </c>
      <c r="G14" s="859"/>
      <c r="H14" s="859" t="s">
        <v>131</v>
      </c>
      <c r="I14" s="44">
        <v>8</v>
      </c>
      <c r="J14" s="44" t="s">
        <v>129</v>
      </c>
      <c r="K14" s="44">
        <v>4738</v>
      </c>
      <c r="L14" s="44">
        <v>229</v>
      </c>
    </row>
    <row r="15" spans="1:12" x14ac:dyDescent="0.2">
      <c r="A15" s="400" t="s">
        <v>80</v>
      </c>
      <c r="B15" s="405">
        <v>9</v>
      </c>
      <c r="C15" s="406" t="s">
        <v>125</v>
      </c>
      <c r="D15" s="1131">
        <f t="shared" si="2"/>
        <v>950</v>
      </c>
      <c r="E15" s="1131">
        <f t="shared" si="3"/>
        <v>20</v>
      </c>
      <c r="G15" s="859"/>
      <c r="H15" s="859" t="s">
        <v>80</v>
      </c>
      <c r="I15" s="44">
        <v>9</v>
      </c>
      <c r="J15" s="44" t="s">
        <v>125</v>
      </c>
      <c r="K15" s="44">
        <v>951</v>
      </c>
      <c r="L15" s="44">
        <v>22</v>
      </c>
    </row>
    <row r="16" spans="1:12" x14ac:dyDescent="0.2">
      <c r="A16" s="400" t="s">
        <v>132</v>
      </c>
      <c r="B16" s="405">
        <v>10</v>
      </c>
      <c r="C16" s="406" t="s">
        <v>130</v>
      </c>
      <c r="D16" s="1131">
        <f t="shared" si="2"/>
        <v>3910</v>
      </c>
      <c r="E16" s="1131">
        <f t="shared" si="3"/>
        <v>240</v>
      </c>
      <c r="G16" s="859"/>
      <c r="H16" s="859" t="s">
        <v>132</v>
      </c>
      <c r="I16" s="44">
        <v>10</v>
      </c>
      <c r="J16" s="44" t="s">
        <v>130</v>
      </c>
      <c r="K16" s="44">
        <v>3912</v>
      </c>
      <c r="L16" s="44">
        <v>238</v>
      </c>
    </row>
    <row r="17" spans="1:12" x14ac:dyDescent="0.2">
      <c r="A17" s="400" t="s">
        <v>179</v>
      </c>
      <c r="B17" s="405">
        <v>11</v>
      </c>
      <c r="C17" s="406" t="s">
        <v>127</v>
      </c>
      <c r="D17" s="860" t="str">
        <f t="shared" si="2"/>
        <v>*</v>
      </c>
      <c r="E17" s="860">
        <f t="shared" si="3"/>
        <v>0</v>
      </c>
      <c r="G17" s="859"/>
      <c r="H17" s="859" t="s">
        <v>179</v>
      </c>
      <c r="I17" s="44">
        <v>11</v>
      </c>
      <c r="J17" s="44" t="s">
        <v>127</v>
      </c>
      <c r="K17" s="44" t="s">
        <v>506</v>
      </c>
      <c r="L17" s="44">
        <v>0</v>
      </c>
    </row>
    <row r="18" spans="1:12" x14ac:dyDescent="0.2">
      <c r="A18" s="400" t="s">
        <v>133</v>
      </c>
      <c r="B18" s="405">
        <v>12</v>
      </c>
      <c r="C18" s="406" t="s">
        <v>127</v>
      </c>
      <c r="D18" s="860" t="str">
        <f t="shared" si="2"/>
        <v>*</v>
      </c>
      <c r="E18" s="860" t="str">
        <f t="shared" si="3"/>
        <v>*</v>
      </c>
      <c r="G18" s="859"/>
      <c r="H18" s="859" t="s">
        <v>133</v>
      </c>
      <c r="I18" s="44">
        <v>12</v>
      </c>
      <c r="J18" s="44" t="s">
        <v>127</v>
      </c>
      <c r="K18" s="44" t="s">
        <v>506</v>
      </c>
      <c r="L18" s="44" t="s">
        <v>506</v>
      </c>
    </row>
    <row r="19" spans="1:12" x14ac:dyDescent="0.2">
      <c r="A19" s="400" t="s">
        <v>134</v>
      </c>
      <c r="B19" s="405">
        <v>13</v>
      </c>
      <c r="C19" s="406" t="s">
        <v>127</v>
      </c>
      <c r="D19" s="1131" t="str">
        <f t="shared" si="2"/>
        <v>*</v>
      </c>
      <c r="E19" s="860" t="str">
        <f t="shared" si="3"/>
        <v>*</v>
      </c>
      <c r="G19" s="859"/>
      <c r="H19" s="859" t="s">
        <v>134</v>
      </c>
      <c r="I19" s="44">
        <v>13</v>
      </c>
      <c r="J19" s="44" t="s">
        <v>127</v>
      </c>
      <c r="K19" s="44" t="s">
        <v>506</v>
      </c>
      <c r="L19" s="44" t="s">
        <v>506</v>
      </c>
    </row>
    <row r="20" spans="1:12" x14ac:dyDescent="0.2">
      <c r="A20" s="400" t="s">
        <v>60</v>
      </c>
      <c r="B20" s="405">
        <v>14</v>
      </c>
      <c r="C20" s="406" t="s">
        <v>125</v>
      </c>
      <c r="D20" s="1131">
        <f t="shared" si="2"/>
        <v>1890</v>
      </c>
      <c r="E20" s="1131">
        <f t="shared" si="3"/>
        <v>85</v>
      </c>
      <c r="G20" s="859"/>
      <c r="H20" s="859" t="s">
        <v>60</v>
      </c>
      <c r="I20" s="44">
        <v>14</v>
      </c>
      <c r="J20" s="44" t="s">
        <v>125</v>
      </c>
      <c r="K20" s="44">
        <v>1890</v>
      </c>
      <c r="L20" s="44">
        <v>86</v>
      </c>
    </row>
    <row r="21" spans="1:12" x14ac:dyDescent="0.2">
      <c r="A21" s="400" t="s">
        <v>65</v>
      </c>
      <c r="B21" s="405">
        <v>15</v>
      </c>
      <c r="C21" s="406" t="s">
        <v>125</v>
      </c>
      <c r="D21" s="1131">
        <f t="shared" si="2"/>
        <v>975</v>
      </c>
      <c r="E21" s="1131">
        <f t="shared" si="3"/>
        <v>35</v>
      </c>
      <c r="G21" s="859"/>
      <c r="H21" s="859" t="s">
        <v>65</v>
      </c>
      <c r="I21" s="44">
        <v>15</v>
      </c>
      <c r="J21" s="44" t="s">
        <v>125</v>
      </c>
      <c r="K21" s="44">
        <v>977</v>
      </c>
      <c r="L21" s="44">
        <v>33</v>
      </c>
    </row>
    <row r="22" spans="1:12" x14ac:dyDescent="0.2">
      <c r="A22" s="400" t="s">
        <v>135</v>
      </c>
      <c r="B22" s="405">
        <v>16</v>
      </c>
      <c r="C22" s="406" t="s">
        <v>130</v>
      </c>
      <c r="D22" s="1131">
        <f t="shared" si="2"/>
        <v>580</v>
      </c>
      <c r="E22" s="1131">
        <f t="shared" si="3"/>
        <v>25</v>
      </c>
      <c r="G22" s="859"/>
      <c r="H22" s="859" t="s">
        <v>135</v>
      </c>
      <c r="I22" s="44">
        <v>16</v>
      </c>
      <c r="J22" s="44" t="s">
        <v>130</v>
      </c>
      <c r="K22" s="44">
        <v>578</v>
      </c>
      <c r="L22" s="44">
        <v>23</v>
      </c>
    </row>
    <row r="23" spans="1:12" x14ac:dyDescent="0.2">
      <c r="A23" s="400" t="s">
        <v>52</v>
      </c>
      <c r="B23" s="405">
        <v>17</v>
      </c>
      <c r="C23" s="406" t="s">
        <v>130</v>
      </c>
      <c r="D23" s="1131">
        <f t="shared" si="2"/>
        <v>3065</v>
      </c>
      <c r="E23" s="1131">
        <f t="shared" si="3"/>
        <v>160</v>
      </c>
      <c r="G23" s="859"/>
      <c r="H23" s="859" t="s">
        <v>52</v>
      </c>
      <c r="I23" s="44">
        <v>17</v>
      </c>
      <c r="J23" s="44" t="s">
        <v>130</v>
      </c>
      <c r="K23" s="44">
        <v>3065</v>
      </c>
      <c r="L23" s="44">
        <v>158</v>
      </c>
    </row>
    <row r="24" spans="1:12" x14ac:dyDescent="0.2">
      <c r="A24" s="400" t="s">
        <v>8</v>
      </c>
      <c r="B24" s="405">
        <v>18</v>
      </c>
      <c r="C24" s="406" t="s">
        <v>130</v>
      </c>
      <c r="D24" s="1131">
        <f t="shared" si="2"/>
        <v>3770</v>
      </c>
      <c r="E24" s="1131">
        <f t="shared" si="3"/>
        <v>180</v>
      </c>
      <c r="G24" s="859"/>
      <c r="H24" s="859" t="s">
        <v>8</v>
      </c>
      <c r="I24" s="44">
        <v>18</v>
      </c>
      <c r="J24" s="44" t="s">
        <v>130</v>
      </c>
      <c r="K24" s="44">
        <v>3772</v>
      </c>
      <c r="L24" s="44">
        <v>178</v>
      </c>
    </row>
    <row r="25" spans="1:12" x14ac:dyDescent="0.2">
      <c r="A25" s="400" t="s">
        <v>136</v>
      </c>
      <c r="B25" s="405">
        <v>19</v>
      </c>
      <c r="C25" s="406" t="s">
        <v>127</v>
      </c>
      <c r="D25" s="1131">
        <f t="shared" si="2"/>
        <v>5</v>
      </c>
      <c r="E25" s="1131">
        <f t="shared" si="3"/>
        <v>0</v>
      </c>
      <c r="G25" s="859"/>
      <c r="H25" s="859" t="s">
        <v>136</v>
      </c>
      <c r="I25" s="44">
        <v>19</v>
      </c>
      <c r="J25" s="44" t="s">
        <v>127</v>
      </c>
      <c r="K25" s="44">
        <v>5</v>
      </c>
      <c r="L25" s="44">
        <v>0</v>
      </c>
    </row>
    <row r="26" spans="1:12" x14ac:dyDescent="0.2">
      <c r="A26" s="400" t="s">
        <v>67</v>
      </c>
      <c r="B26" s="405">
        <v>20</v>
      </c>
      <c r="C26" s="406" t="s">
        <v>129</v>
      </c>
      <c r="D26" s="1131">
        <f t="shared" si="2"/>
        <v>345</v>
      </c>
      <c r="E26" s="1131">
        <f t="shared" si="3"/>
        <v>5</v>
      </c>
      <c r="G26" s="859"/>
      <c r="H26" s="859" t="s">
        <v>67</v>
      </c>
      <c r="I26" s="44">
        <v>20</v>
      </c>
      <c r="J26" s="44" t="s">
        <v>129</v>
      </c>
      <c r="K26" s="44">
        <v>344</v>
      </c>
      <c r="L26" s="44">
        <v>6</v>
      </c>
    </row>
    <row r="27" spans="1:12" x14ac:dyDescent="0.2">
      <c r="A27" s="400" t="s">
        <v>56</v>
      </c>
      <c r="B27" s="405">
        <v>21</v>
      </c>
      <c r="C27" s="406" t="s">
        <v>137</v>
      </c>
      <c r="D27" s="1131">
        <f t="shared" si="2"/>
        <v>715</v>
      </c>
      <c r="E27" s="1131">
        <f t="shared" si="3"/>
        <v>30</v>
      </c>
      <c r="G27" s="859"/>
      <c r="H27" s="859" t="s">
        <v>56</v>
      </c>
      <c r="I27" s="44">
        <v>21</v>
      </c>
      <c r="J27" s="44" t="s">
        <v>137</v>
      </c>
      <c r="K27" s="44">
        <v>714</v>
      </c>
      <c r="L27" s="44">
        <v>29</v>
      </c>
    </row>
    <row r="28" spans="1:12" x14ac:dyDescent="0.2">
      <c r="A28" s="400" t="s">
        <v>81</v>
      </c>
      <c r="B28" s="405">
        <v>22</v>
      </c>
      <c r="C28" s="406" t="s">
        <v>129</v>
      </c>
      <c r="D28" s="1131">
        <f t="shared" si="2"/>
        <v>540</v>
      </c>
      <c r="E28" s="1131">
        <f t="shared" si="3"/>
        <v>20</v>
      </c>
      <c r="G28" s="859"/>
      <c r="H28" s="859" t="s">
        <v>81</v>
      </c>
      <c r="I28" s="44">
        <v>22</v>
      </c>
      <c r="J28" s="44" t="s">
        <v>129</v>
      </c>
      <c r="K28" s="44">
        <v>541</v>
      </c>
      <c r="L28" s="44">
        <v>22</v>
      </c>
    </row>
    <row r="29" spans="1:12" x14ac:dyDescent="0.2">
      <c r="A29" s="400" t="s">
        <v>5</v>
      </c>
      <c r="B29" s="405">
        <v>23</v>
      </c>
      <c r="C29" s="406" t="s">
        <v>130</v>
      </c>
      <c r="D29" s="1131">
        <f t="shared" si="2"/>
        <v>3185</v>
      </c>
      <c r="E29" s="1131">
        <f t="shared" si="3"/>
        <v>165</v>
      </c>
      <c r="G29" s="859"/>
      <c r="H29" s="859" t="s">
        <v>5</v>
      </c>
      <c r="I29" s="44">
        <v>23</v>
      </c>
      <c r="J29" s="44" t="s">
        <v>130</v>
      </c>
      <c r="K29" s="44">
        <v>3187</v>
      </c>
      <c r="L29" s="44">
        <v>164</v>
      </c>
    </row>
    <row r="30" spans="1:12" x14ac:dyDescent="0.2">
      <c r="A30" s="400" t="s">
        <v>138</v>
      </c>
      <c r="B30" s="405">
        <v>24</v>
      </c>
      <c r="C30" s="406" t="s">
        <v>127</v>
      </c>
      <c r="D30" s="1131" t="str">
        <f t="shared" si="2"/>
        <v>*</v>
      </c>
      <c r="E30" s="1131" t="str">
        <f t="shared" si="3"/>
        <v>*</v>
      </c>
      <c r="G30" s="859"/>
      <c r="H30" s="859" t="s">
        <v>138</v>
      </c>
      <c r="I30" s="44">
        <v>24</v>
      </c>
      <c r="J30" s="44" t="s">
        <v>127</v>
      </c>
      <c r="K30" s="44" t="s">
        <v>506</v>
      </c>
      <c r="L30" s="44" t="s">
        <v>506</v>
      </c>
    </row>
    <row r="31" spans="1:12" x14ac:dyDescent="0.2">
      <c r="A31" s="400" t="s">
        <v>66</v>
      </c>
      <c r="B31" s="405">
        <v>25</v>
      </c>
      <c r="C31" s="406" t="s">
        <v>129</v>
      </c>
      <c r="D31" s="1131">
        <f t="shared" si="2"/>
        <v>570</v>
      </c>
      <c r="E31" s="1131">
        <f t="shared" si="3"/>
        <v>25</v>
      </c>
      <c r="G31" s="859"/>
      <c r="H31" s="859" t="s">
        <v>66</v>
      </c>
      <c r="I31" s="44">
        <v>25</v>
      </c>
      <c r="J31" s="44" t="s">
        <v>129</v>
      </c>
      <c r="K31" s="44">
        <v>572</v>
      </c>
      <c r="L31" s="44">
        <v>27</v>
      </c>
    </row>
    <row r="32" spans="1:12" x14ac:dyDescent="0.2">
      <c r="A32" s="400" t="s">
        <v>51</v>
      </c>
      <c r="B32" s="405">
        <v>26</v>
      </c>
      <c r="C32" s="406" t="s">
        <v>130</v>
      </c>
      <c r="D32" s="1131">
        <f t="shared" si="2"/>
        <v>2645</v>
      </c>
      <c r="E32" s="1131">
        <f t="shared" si="3"/>
        <v>110</v>
      </c>
      <c r="G32" s="859"/>
      <c r="H32" s="859" t="s">
        <v>51</v>
      </c>
      <c r="I32" s="44">
        <v>26</v>
      </c>
      <c r="J32" s="44" t="s">
        <v>130</v>
      </c>
      <c r="K32" s="44">
        <v>2646</v>
      </c>
      <c r="L32" s="44">
        <v>112</v>
      </c>
    </row>
    <row r="33" spans="1:12" x14ac:dyDescent="0.2">
      <c r="A33" s="400" t="s">
        <v>57</v>
      </c>
      <c r="B33" s="405">
        <v>27</v>
      </c>
      <c r="C33" s="406" t="s">
        <v>137</v>
      </c>
      <c r="D33" s="1131">
        <f t="shared" si="2"/>
        <v>1100</v>
      </c>
      <c r="E33" s="1131">
        <f t="shared" si="3"/>
        <v>40</v>
      </c>
      <c r="G33" s="859"/>
      <c r="H33" s="859" t="s">
        <v>57</v>
      </c>
      <c r="I33" s="44">
        <v>27</v>
      </c>
      <c r="J33" s="44" t="s">
        <v>137</v>
      </c>
      <c r="K33" s="44">
        <v>1100</v>
      </c>
      <c r="L33" s="44">
        <v>38</v>
      </c>
    </row>
    <row r="34" spans="1:12" x14ac:dyDescent="0.2">
      <c r="A34" s="400" t="s">
        <v>139</v>
      </c>
      <c r="B34" s="405">
        <v>28</v>
      </c>
      <c r="C34" s="406" t="s">
        <v>127</v>
      </c>
      <c r="D34" s="860" t="str">
        <f t="shared" si="2"/>
        <v>*</v>
      </c>
      <c r="E34" s="860" t="str">
        <f t="shared" si="3"/>
        <v>*</v>
      </c>
      <c r="G34" s="859"/>
      <c r="H34" s="859" t="s">
        <v>139</v>
      </c>
      <c r="I34" s="44">
        <v>28</v>
      </c>
      <c r="J34" s="44" t="s">
        <v>127</v>
      </c>
      <c r="K34" s="44" t="s">
        <v>506</v>
      </c>
      <c r="L34" s="44" t="s">
        <v>506</v>
      </c>
    </row>
    <row r="35" spans="1:12" x14ac:dyDescent="0.2">
      <c r="A35" s="400" t="s">
        <v>140</v>
      </c>
      <c r="B35" s="405">
        <v>29</v>
      </c>
      <c r="C35" s="406" t="s">
        <v>141</v>
      </c>
      <c r="D35" s="1131" t="str">
        <f t="shared" si="2"/>
        <v>*</v>
      </c>
      <c r="E35" s="860" t="str">
        <f t="shared" si="3"/>
        <v>*</v>
      </c>
      <c r="G35" s="859"/>
      <c r="H35" s="859" t="s">
        <v>140</v>
      </c>
      <c r="I35" s="44">
        <v>29</v>
      </c>
      <c r="J35" s="44" t="s">
        <v>141</v>
      </c>
      <c r="K35" s="44" t="s">
        <v>506</v>
      </c>
      <c r="L35" s="44" t="s">
        <v>506</v>
      </c>
    </row>
    <row r="36" spans="1:12" x14ac:dyDescent="0.2">
      <c r="A36" s="400" t="s">
        <v>142</v>
      </c>
      <c r="B36" s="405">
        <v>30</v>
      </c>
      <c r="C36" s="406" t="s">
        <v>141</v>
      </c>
      <c r="D36" s="1131" t="str">
        <f t="shared" si="2"/>
        <v>*</v>
      </c>
      <c r="E36" s="1131" t="str">
        <f t="shared" si="3"/>
        <v>*</v>
      </c>
      <c r="G36" s="859"/>
      <c r="H36" s="859" t="s">
        <v>142</v>
      </c>
      <c r="I36" s="44">
        <v>30</v>
      </c>
      <c r="J36" s="44" t="s">
        <v>141</v>
      </c>
      <c r="K36" s="44" t="s">
        <v>506</v>
      </c>
      <c r="L36" s="44" t="s">
        <v>506</v>
      </c>
    </row>
    <row r="37" spans="1:12" x14ac:dyDescent="0.2">
      <c r="A37" s="400" t="s">
        <v>143</v>
      </c>
      <c r="B37" s="405">
        <v>31</v>
      </c>
      <c r="C37" s="406" t="s">
        <v>137</v>
      </c>
      <c r="D37" s="1131" t="str">
        <f t="shared" si="2"/>
        <v>*</v>
      </c>
      <c r="E37" s="1131" t="str">
        <f t="shared" si="3"/>
        <v>*</v>
      </c>
      <c r="G37" s="859"/>
      <c r="H37" s="859" t="s">
        <v>143</v>
      </c>
      <c r="I37" s="44">
        <v>31</v>
      </c>
      <c r="J37" s="44" t="s">
        <v>137</v>
      </c>
      <c r="K37" s="44" t="s">
        <v>506</v>
      </c>
      <c r="L37" s="44" t="s">
        <v>506</v>
      </c>
    </row>
    <row r="38" spans="1:12" x14ac:dyDescent="0.2">
      <c r="A38" s="400" t="s">
        <v>144</v>
      </c>
      <c r="B38" s="405">
        <v>32</v>
      </c>
      <c r="C38" s="406" t="s">
        <v>127</v>
      </c>
      <c r="D38" s="1131">
        <f t="shared" si="2"/>
        <v>10</v>
      </c>
      <c r="E38" s="1131" t="str">
        <f t="shared" si="3"/>
        <v>*</v>
      </c>
      <c r="G38" s="859"/>
      <c r="H38" s="859" t="s">
        <v>144</v>
      </c>
      <c r="I38" s="44">
        <v>32</v>
      </c>
      <c r="J38" s="44" t="s">
        <v>127</v>
      </c>
      <c r="K38" s="44">
        <v>8</v>
      </c>
      <c r="L38" s="44" t="s">
        <v>506</v>
      </c>
    </row>
    <row r="39" spans="1:12" x14ac:dyDescent="0.2">
      <c r="A39" s="400" t="s">
        <v>145</v>
      </c>
      <c r="B39" s="405">
        <v>33</v>
      </c>
      <c r="C39" s="406" t="s">
        <v>137</v>
      </c>
      <c r="D39" s="1131">
        <f t="shared" si="2"/>
        <v>520</v>
      </c>
      <c r="E39" s="1131">
        <f t="shared" si="3"/>
        <v>15</v>
      </c>
      <c r="G39" s="859"/>
      <c r="H39" s="859" t="s">
        <v>145</v>
      </c>
      <c r="I39" s="44">
        <v>33</v>
      </c>
      <c r="J39" s="44" t="s">
        <v>137</v>
      </c>
      <c r="K39" s="44">
        <v>521</v>
      </c>
      <c r="L39" s="44">
        <v>17</v>
      </c>
    </row>
    <row r="40" spans="1:12" x14ac:dyDescent="0.2">
      <c r="A40" s="400" t="s">
        <v>146</v>
      </c>
      <c r="B40" s="405">
        <v>34</v>
      </c>
      <c r="C40" s="406" t="s">
        <v>127</v>
      </c>
      <c r="D40" s="1131" t="str">
        <f t="shared" si="2"/>
        <v>*</v>
      </c>
      <c r="E40" s="1131" t="str">
        <f t="shared" si="3"/>
        <v>*</v>
      </c>
      <c r="G40" s="859"/>
      <c r="H40" s="859" t="s">
        <v>146</v>
      </c>
      <c r="I40" s="44">
        <v>34</v>
      </c>
      <c r="J40" s="44" t="s">
        <v>127</v>
      </c>
      <c r="K40" s="44" t="s">
        <v>506</v>
      </c>
      <c r="L40" s="44" t="s">
        <v>506</v>
      </c>
    </row>
    <row r="41" spans="1:12" x14ac:dyDescent="0.2">
      <c r="A41" s="400" t="s">
        <v>82</v>
      </c>
      <c r="B41" s="405">
        <v>35</v>
      </c>
      <c r="C41" s="406" t="s">
        <v>137</v>
      </c>
      <c r="D41" s="1131">
        <f t="shared" si="2"/>
        <v>945</v>
      </c>
      <c r="E41" s="1131">
        <f t="shared" si="3"/>
        <v>40</v>
      </c>
      <c r="G41" s="859"/>
      <c r="H41" s="859" t="s">
        <v>82</v>
      </c>
      <c r="I41" s="44">
        <v>35</v>
      </c>
      <c r="J41" s="44" t="s">
        <v>137</v>
      </c>
      <c r="K41" s="44">
        <v>945</v>
      </c>
      <c r="L41" s="44">
        <v>42</v>
      </c>
    </row>
    <row r="42" spans="1:12" x14ac:dyDescent="0.2">
      <c r="A42" s="400" t="s">
        <v>147</v>
      </c>
      <c r="B42" s="405">
        <v>36</v>
      </c>
      <c r="C42" s="406" t="s">
        <v>127</v>
      </c>
      <c r="D42" s="1131" t="str">
        <f t="shared" si="2"/>
        <v>*</v>
      </c>
      <c r="E42" s="1131" t="str">
        <f t="shared" si="3"/>
        <v>*</v>
      </c>
      <c r="G42" s="859"/>
      <c r="H42" s="859" t="s">
        <v>147</v>
      </c>
      <c r="I42" s="44">
        <v>36</v>
      </c>
      <c r="J42" s="44" t="s">
        <v>127</v>
      </c>
      <c r="K42" s="44" t="s">
        <v>506</v>
      </c>
      <c r="L42" s="44" t="s">
        <v>506</v>
      </c>
    </row>
    <row r="43" spans="1:12" x14ac:dyDescent="0.2">
      <c r="A43" s="400" t="s">
        <v>148</v>
      </c>
      <c r="B43" s="405">
        <v>37</v>
      </c>
      <c r="C43" s="406" t="s">
        <v>127</v>
      </c>
      <c r="D43" s="1131">
        <f t="shared" si="2"/>
        <v>5</v>
      </c>
      <c r="E43" s="1131" t="str">
        <f t="shared" si="3"/>
        <v>*</v>
      </c>
      <c r="G43" s="859"/>
      <c r="H43" s="859" t="s">
        <v>148</v>
      </c>
      <c r="I43" s="44">
        <v>37</v>
      </c>
      <c r="J43" s="44" t="s">
        <v>127</v>
      </c>
      <c r="K43" s="44">
        <v>5</v>
      </c>
      <c r="L43" s="44" t="s">
        <v>506</v>
      </c>
    </row>
    <row r="44" spans="1:12" x14ac:dyDescent="0.2">
      <c r="A44" s="400" t="s">
        <v>63</v>
      </c>
      <c r="B44" s="405">
        <v>38</v>
      </c>
      <c r="C44" s="406" t="s">
        <v>130</v>
      </c>
      <c r="D44" s="1131">
        <f t="shared" si="2"/>
        <v>2595</v>
      </c>
      <c r="E44" s="1131">
        <f t="shared" si="3"/>
        <v>130</v>
      </c>
      <c r="G44" s="859"/>
      <c r="H44" s="859" t="s">
        <v>63</v>
      </c>
      <c r="I44" s="44">
        <v>38</v>
      </c>
      <c r="J44" s="44" t="s">
        <v>130</v>
      </c>
      <c r="K44" s="44">
        <v>2594</v>
      </c>
      <c r="L44" s="44">
        <v>129</v>
      </c>
    </row>
    <row r="45" spans="1:12" x14ac:dyDescent="0.2">
      <c r="A45" s="400" t="s">
        <v>83</v>
      </c>
      <c r="B45" s="405">
        <v>39</v>
      </c>
      <c r="C45" s="406" t="s">
        <v>130</v>
      </c>
      <c r="D45" s="1131">
        <f t="shared" si="2"/>
        <v>2105</v>
      </c>
      <c r="E45" s="1131">
        <f t="shared" si="3"/>
        <v>105</v>
      </c>
      <c r="G45" s="859"/>
      <c r="H45" s="859" t="s">
        <v>83</v>
      </c>
      <c r="I45" s="44">
        <v>39</v>
      </c>
      <c r="J45" s="44" t="s">
        <v>130</v>
      </c>
      <c r="K45" s="44">
        <v>2106</v>
      </c>
      <c r="L45" s="44">
        <v>106</v>
      </c>
    </row>
    <row r="46" spans="1:12" x14ac:dyDescent="0.2">
      <c r="A46" s="400" t="s">
        <v>72</v>
      </c>
      <c r="B46" s="405">
        <v>40</v>
      </c>
      <c r="C46" s="406" t="s">
        <v>130</v>
      </c>
      <c r="D46" s="1131">
        <f t="shared" si="2"/>
        <v>2465</v>
      </c>
      <c r="E46" s="1131">
        <f t="shared" si="3"/>
        <v>125</v>
      </c>
      <c r="G46" s="859"/>
      <c r="H46" s="859" t="s">
        <v>72</v>
      </c>
      <c r="I46" s="44">
        <v>40</v>
      </c>
      <c r="J46" s="44" t="s">
        <v>130</v>
      </c>
      <c r="K46" s="44">
        <v>2463</v>
      </c>
      <c r="L46" s="44">
        <v>126</v>
      </c>
    </row>
    <row r="47" spans="1:12" x14ac:dyDescent="0.2">
      <c r="A47" s="400" t="s">
        <v>79</v>
      </c>
      <c r="B47" s="405">
        <v>41</v>
      </c>
      <c r="C47" s="406" t="s">
        <v>125</v>
      </c>
      <c r="D47" s="1131">
        <f t="shared" si="2"/>
        <v>110</v>
      </c>
      <c r="E47" s="1131" t="str">
        <f t="shared" si="3"/>
        <v>*</v>
      </c>
      <c r="G47" s="859"/>
      <c r="H47" s="859" t="s">
        <v>79</v>
      </c>
      <c r="I47" s="44">
        <v>41</v>
      </c>
      <c r="J47" s="44" t="s">
        <v>125</v>
      </c>
      <c r="K47" s="44">
        <v>109</v>
      </c>
      <c r="L47" s="44" t="s">
        <v>506</v>
      </c>
    </row>
    <row r="48" spans="1:12" x14ac:dyDescent="0.2">
      <c r="A48" s="400" t="s">
        <v>149</v>
      </c>
      <c r="B48" s="405">
        <v>43</v>
      </c>
      <c r="C48" s="406" t="s">
        <v>129</v>
      </c>
      <c r="D48" s="1131">
        <f t="shared" si="2"/>
        <v>4240</v>
      </c>
      <c r="E48" s="1131">
        <f t="shared" si="3"/>
        <v>210</v>
      </c>
      <c r="G48" s="859"/>
      <c r="H48" s="859" t="s">
        <v>149</v>
      </c>
      <c r="I48" s="44">
        <v>43</v>
      </c>
      <c r="J48" s="44" t="s">
        <v>129</v>
      </c>
      <c r="K48" s="44">
        <v>4239</v>
      </c>
      <c r="L48" s="44">
        <v>208</v>
      </c>
    </row>
    <row r="49" spans="1:12" x14ac:dyDescent="0.2">
      <c r="A49" s="400"/>
      <c r="B49" s="405"/>
      <c r="C49" s="406"/>
      <c r="D49" s="1133"/>
      <c r="E49" s="1133"/>
      <c r="G49" s="859"/>
      <c r="H49" s="859"/>
    </row>
    <row r="50" spans="1:12" x14ac:dyDescent="0.2">
      <c r="A50" s="407" t="s">
        <v>20</v>
      </c>
      <c r="B50" s="408"/>
      <c r="C50" s="407"/>
      <c r="D50" s="1134">
        <f>IF(ISBLANK(K50),"",IFERROR(ROUND(K50*2,-1)/2,"*"))</f>
        <v>142370</v>
      </c>
      <c r="E50" s="1134">
        <f>IF(ISBLANK(L50),"",IFERROR(ROUND(L50*2,-1)/2,"*"))</f>
        <v>8515</v>
      </c>
      <c r="G50" s="859"/>
      <c r="H50" s="859" t="s">
        <v>20</v>
      </c>
      <c r="K50" s="44">
        <v>142370</v>
      </c>
      <c r="L50" s="44">
        <v>8514</v>
      </c>
    </row>
    <row r="51" spans="1:12" ht="6" customHeight="1" x14ac:dyDescent="0.2">
      <c r="A51" s="400"/>
      <c r="B51" s="401"/>
      <c r="C51" s="400"/>
      <c r="D51" s="400"/>
      <c r="E51" s="400"/>
    </row>
    <row r="52" spans="1:12" x14ac:dyDescent="0.2">
      <c r="A52" s="400"/>
      <c r="B52" s="401"/>
      <c r="C52" s="400"/>
      <c r="D52" s="400"/>
      <c r="E52" s="400"/>
    </row>
    <row r="53" spans="1:12" x14ac:dyDescent="0.2">
      <c r="A53" s="400"/>
      <c r="B53" s="401"/>
      <c r="C53" s="400"/>
      <c r="D53" s="400"/>
      <c r="E53" s="400"/>
    </row>
    <row r="54" spans="1:12" x14ac:dyDescent="0.2">
      <c r="A54" s="400"/>
      <c r="B54" s="401"/>
      <c r="C54" s="400"/>
      <c r="D54" s="400"/>
      <c r="E54" s="400"/>
    </row>
    <row r="55" spans="1:12" x14ac:dyDescent="0.2">
      <c r="A55" s="400"/>
      <c r="B55" s="401"/>
      <c r="C55" s="400"/>
      <c r="D55" s="400"/>
      <c r="E55" s="400"/>
    </row>
    <row r="56" spans="1:12" x14ac:dyDescent="0.2">
      <c r="A56" s="400"/>
      <c r="B56" s="401"/>
      <c r="C56" s="400"/>
      <c r="D56" s="400"/>
      <c r="E56" s="400"/>
    </row>
    <row r="57" spans="1:12" x14ac:dyDescent="0.2">
      <c r="A57" s="400"/>
      <c r="B57" s="401"/>
      <c r="C57" s="400"/>
      <c r="D57" s="400"/>
      <c r="E57" s="400"/>
    </row>
    <row r="58" spans="1:12" x14ac:dyDescent="0.2">
      <c r="A58" s="687"/>
      <c r="B58" s="688"/>
      <c r="C58" s="687"/>
      <c r="D58" s="687"/>
      <c r="E58" s="400"/>
    </row>
    <row r="59" spans="1:12" x14ac:dyDescent="0.2">
      <c r="A59" s="403" t="s">
        <v>365</v>
      </c>
      <c r="B59" s="401"/>
      <c r="C59" s="400"/>
      <c r="D59" s="400"/>
      <c r="E59" s="400"/>
    </row>
    <row r="60" spans="1:12" x14ac:dyDescent="0.2">
      <c r="A60" s="400"/>
      <c r="B60" s="401"/>
      <c r="C60" s="400"/>
      <c r="D60" s="400"/>
      <c r="E60" s="66" t="s">
        <v>233</v>
      </c>
    </row>
    <row r="61" spans="1:12" x14ac:dyDescent="0.2">
      <c r="A61" s="400"/>
      <c r="B61" s="400"/>
      <c r="C61" s="400"/>
      <c r="D61" s="411"/>
      <c r="E61" s="411"/>
    </row>
    <row r="62" spans="1:12" x14ac:dyDescent="0.2">
      <c r="A62" s="411"/>
      <c r="B62" s="411"/>
      <c r="C62" s="411"/>
      <c r="D62" s="411"/>
      <c r="E62" s="411"/>
    </row>
    <row r="63" spans="1:12" x14ac:dyDescent="0.2">
      <c r="A63" s="411"/>
      <c r="B63" s="725"/>
      <c r="C63" s="411"/>
      <c r="D63" s="411"/>
      <c r="E63" s="411"/>
    </row>
    <row r="64" spans="1:12" x14ac:dyDescent="0.2">
      <c r="A64" s="411"/>
      <c r="B64" s="725"/>
      <c r="C64" s="411"/>
      <c r="D64" s="411"/>
      <c r="E64" s="411"/>
    </row>
    <row r="65" spans="1:5" x14ac:dyDescent="0.2">
      <c r="A65" s="411"/>
      <c r="B65" s="725"/>
      <c r="C65" s="411"/>
      <c r="D65" s="411"/>
      <c r="E65" s="411"/>
    </row>
    <row r="66" spans="1:5" x14ac:dyDescent="0.2">
      <c r="A66" s="411"/>
      <c r="B66" s="725"/>
      <c r="C66" s="411"/>
      <c r="D66" s="411"/>
      <c r="E66" s="411"/>
    </row>
    <row r="67" spans="1:5" x14ac:dyDescent="0.2">
      <c r="A67" s="411"/>
      <c r="B67" s="725"/>
      <c r="C67" s="411"/>
      <c r="D67" s="411"/>
      <c r="E67" s="411"/>
    </row>
    <row r="68" spans="1:5" x14ac:dyDescent="0.2">
      <c r="A68" s="411"/>
      <c r="B68" s="725"/>
      <c r="C68" s="411"/>
      <c r="D68" s="411"/>
      <c r="E68" s="411"/>
    </row>
    <row r="69" spans="1:5" x14ac:dyDescent="0.2">
      <c r="A69" s="411"/>
      <c r="B69" s="725"/>
      <c r="C69" s="411"/>
      <c r="D69" s="411"/>
      <c r="E69" s="411"/>
    </row>
    <row r="70" spans="1:5" x14ac:dyDescent="0.2">
      <c r="A70" s="411"/>
      <c r="B70" s="725"/>
      <c r="C70" s="411"/>
      <c r="D70" s="411"/>
      <c r="E70" s="411"/>
    </row>
    <row r="71" spans="1:5" x14ac:dyDescent="0.2">
      <c r="A71" s="411"/>
      <c r="B71" s="725"/>
      <c r="C71" s="411"/>
      <c r="D71" s="411"/>
      <c r="E71" s="411"/>
    </row>
    <row r="72" spans="1:5" x14ac:dyDescent="0.2">
      <c r="A72" s="411"/>
      <c r="B72" s="725"/>
      <c r="C72" s="411"/>
      <c r="D72" s="411"/>
      <c r="E72" s="411"/>
    </row>
    <row r="73" spans="1:5" x14ac:dyDescent="0.2">
      <c r="A73" s="411"/>
      <c r="B73" s="725"/>
      <c r="C73" s="411"/>
      <c r="D73" s="411"/>
      <c r="E73" s="411"/>
    </row>
    <row r="74" spans="1:5" x14ac:dyDescent="0.2">
      <c r="A74" s="411"/>
      <c r="B74" s="725"/>
      <c r="C74" s="411"/>
      <c r="D74" s="411"/>
      <c r="E74" s="411"/>
    </row>
    <row r="75" spans="1:5" x14ac:dyDescent="0.2">
      <c r="A75" s="411"/>
      <c r="B75" s="725"/>
      <c r="C75" s="411"/>
      <c r="D75" s="411"/>
      <c r="E75" s="411"/>
    </row>
    <row r="76" spans="1:5" x14ac:dyDescent="0.2">
      <c r="A76" s="411"/>
      <c r="B76" s="725"/>
      <c r="C76" s="411"/>
      <c r="D76" s="411"/>
      <c r="E76" s="411"/>
    </row>
    <row r="77" spans="1:5" x14ac:dyDescent="0.2">
      <c r="A77" s="411"/>
      <c r="B77" s="725"/>
      <c r="C77" s="411"/>
      <c r="D77" s="411"/>
      <c r="E77" s="411"/>
    </row>
    <row r="78" spans="1:5" x14ac:dyDescent="0.2">
      <c r="A78" s="411"/>
      <c r="B78" s="725"/>
      <c r="C78" s="411"/>
      <c r="D78" s="411"/>
      <c r="E78" s="411"/>
    </row>
    <row r="79" spans="1:5" x14ac:dyDescent="0.2">
      <c r="A79" s="411"/>
      <c r="B79" s="725"/>
      <c r="C79" s="411"/>
      <c r="D79" s="411"/>
      <c r="E79" s="411"/>
    </row>
    <row r="80" spans="1:5" x14ac:dyDescent="0.2">
      <c r="A80" s="411"/>
      <c r="B80" s="725"/>
      <c r="C80" s="411"/>
      <c r="D80" s="411"/>
      <c r="E80" s="411"/>
    </row>
    <row r="81" spans="1:5" x14ac:dyDescent="0.2">
      <c r="A81" s="411"/>
      <c r="B81" s="725"/>
      <c r="C81" s="411"/>
      <c r="D81" s="411"/>
      <c r="E81" s="411"/>
    </row>
    <row r="82" spans="1:5" x14ac:dyDescent="0.2">
      <c r="A82" s="411"/>
      <c r="B82" s="725"/>
      <c r="C82" s="411"/>
      <c r="D82" s="411"/>
      <c r="E82" s="411"/>
    </row>
    <row r="83" spans="1:5" x14ac:dyDescent="0.2">
      <c r="A83" s="411"/>
      <c r="B83" s="725"/>
      <c r="C83" s="411"/>
      <c r="D83" s="411"/>
      <c r="E83" s="411"/>
    </row>
    <row r="84" spans="1:5" x14ac:dyDescent="0.2">
      <c r="A84" s="411"/>
      <c r="B84" s="725"/>
      <c r="C84" s="411"/>
      <c r="D84" s="411"/>
      <c r="E84" s="411"/>
    </row>
    <row r="85" spans="1:5" x14ac:dyDescent="0.2">
      <c r="A85" s="411"/>
      <c r="B85" s="725"/>
      <c r="C85" s="411"/>
      <c r="D85" s="411"/>
      <c r="E85" s="411"/>
    </row>
    <row r="86" spans="1:5" x14ac:dyDescent="0.2">
      <c r="A86" s="411"/>
      <c r="B86" s="725"/>
      <c r="C86" s="411"/>
      <c r="D86" s="411"/>
      <c r="E86" s="411"/>
    </row>
    <row r="87" spans="1:5" x14ac:dyDescent="0.2">
      <c r="A87" s="411"/>
      <c r="B87" s="725"/>
      <c r="C87" s="411"/>
      <c r="D87" s="411"/>
      <c r="E87" s="411"/>
    </row>
    <row r="88" spans="1:5" x14ac:dyDescent="0.2">
      <c r="A88" s="411"/>
      <c r="B88" s="725"/>
      <c r="C88" s="411"/>
      <c r="D88" s="411"/>
      <c r="E88" s="411"/>
    </row>
    <row r="89" spans="1:5" x14ac:dyDescent="0.2">
      <c r="A89" s="411"/>
      <c r="B89" s="725"/>
      <c r="C89" s="411"/>
      <c r="D89" s="411"/>
      <c r="E89" s="411"/>
    </row>
    <row r="90" spans="1:5" x14ac:dyDescent="0.2">
      <c r="A90" s="411"/>
      <c r="B90" s="725"/>
      <c r="C90" s="411"/>
      <c r="D90" s="411"/>
      <c r="E90" s="411"/>
    </row>
    <row r="91" spans="1:5" x14ac:dyDescent="0.2">
      <c r="A91" s="411"/>
      <c r="B91" s="725"/>
      <c r="C91" s="411"/>
      <c r="D91" s="411"/>
      <c r="E91" s="411"/>
    </row>
    <row r="92" spans="1:5" x14ac:dyDescent="0.2">
      <c r="A92" s="411"/>
      <c r="B92" s="725"/>
      <c r="C92" s="411"/>
      <c r="D92" s="411"/>
      <c r="E92" s="411"/>
    </row>
    <row r="93" spans="1:5" x14ac:dyDescent="0.2">
      <c r="A93" s="411"/>
      <c r="B93" s="725"/>
      <c r="C93" s="411"/>
      <c r="D93" s="411"/>
      <c r="E93" s="411"/>
    </row>
    <row r="94" spans="1:5" x14ac:dyDescent="0.2">
      <c r="A94" s="411"/>
      <c r="B94" s="725"/>
      <c r="C94" s="411"/>
      <c r="D94" s="411"/>
      <c r="E94" s="411"/>
    </row>
    <row r="95" spans="1:5" x14ac:dyDescent="0.2">
      <c r="A95" s="411"/>
      <c r="B95" s="725"/>
      <c r="C95" s="411"/>
      <c r="D95" s="411"/>
      <c r="E95" s="411"/>
    </row>
    <row r="96" spans="1:5" x14ac:dyDescent="0.2">
      <c r="A96" s="411"/>
      <c r="B96" s="725"/>
      <c r="C96" s="411"/>
      <c r="D96" s="411"/>
      <c r="E96" s="411"/>
    </row>
    <row r="97" spans="1:5" x14ac:dyDescent="0.2">
      <c r="A97" s="411"/>
      <c r="B97" s="725"/>
      <c r="C97" s="411"/>
      <c r="D97" s="411"/>
      <c r="E97" s="411"/>
    </row>
    <row r="98" spans="1:5" x14ac:dyDescent="0.2">
      <c r="A98" s="411"/>
      <c r="B98" s="725"/>
      <c r="C98" s="411"/>
      <c r="D98" s="411"/>
      <c r="E98" s="411"/>
    </row>
    <row r="99" spans="1:5" x14ac:dyDescent="0.2">
      <c r="A99" s="411"/>
      <c r="B99" s="725"/>
      <c r="C99" s="411"/>
      <c r="D99" s="411"/>
      <c r="E99" s="411"/>
    </row>
    <row r="100" spans="1:5" x14ac:dyDescent="0.2">
      <c r="A100" s="411"/>
      <c r="B100" s="725"/>
      <c r="C100" s="411"/>
      <c r="D100" s="411"/>
      <c r="E100" s="411"/>
    </row>
    <row r="101" spans="1:5" x14ac:dyDescent="0.2">
      <c r="A101" s="411"/>
      <c r="B101" s="725"/>
      <c r="C101" s="411"/>
      <c r="D101" s="411"/>
      <c r="E101" s="411"/>
    </row>
    <row r="102" spans="1:5" x14ac:dyDescent="0.2">
      <c r="A102" s="411"/>
      <c r="B102" s="725"/>
      <c r="C102" s="411"/>
      <c r="D102" s="411"/>
      <c r="E102" s="411"/>
    </row>
    <row r="103" spans="1:5" x14ac:dyDescent="0.2">
      <c r="A103" s="411"/>
      <c r="B103" s="725"/>
      <c r="C103" s="411"/>
      <c r="D103" s="411"/>
      <c r="E103" s="411"/>
    </row>
    <row r="104" spans="1:5" x14ac:dyDescent="0.2">
      <c r="A104" s="411"/>
      <c r="B104" s="725"/>
      <c r="C104" s="411"/>
      <c r="D104" s="411"/>
      <c r="E104" s="411"/>
    </row>
    <row r="105" spans="1:5" x14ac:dyDescent="0.2">
      <c r="A105" s="411"/>
      <c r="B105" s="725"/>
      <c r="C105" s="411"/>
      <c r="D105" s="411"/>
      <c r="E105" s="411"/>
    </row>
    <row r="106" spans="1:5" x14ac:dyDescent="0.2">
      <c r="A106" s="411"/>
      <c r="B106" s="725"/>
      <c r="C106" s="411"/>
      <c r="D106" s="411"/>
      <c r="E106" s="411"/>
    </row>
    <row r="107" spans="1:5" x14ac:dyDescent="0.2">
      <c r="A107" s="411"/>
      <c r="B107" s="725"/>
      <c r="C107" s="411"/>
      <c r="D107" s="411"/>
      <c r="E107" s="411"/>
    </row>
    <row r="108" spans="1:5" x14ac:dyDescent="0.2">
      <c r="A108" s="411"/>
      <c r="B108" s="725"/>
      <c r="C108" s="411"/>
      <c r="D108" s="411"/>
      <c r="E108" s="411"/>
    </row>
    <row r="109" spans="1:5" x14ac:dyDescent="0.2">
      <c r="A109" s="411"/>
      <c r="B109" s="725"/>
      <c r="C109" s="411"/>
      <c r="D109" s="411"/>
      <c r="E109" s="411"/>
    </row>
    <row r="110" spans="1:5" x14ac:dyDescent="0.2">
      <c r="A110" s="411"/>
      <c r="B110" s="725"/>
      <c r="C110" s="411"/>
      <c r="D110" s="411"/>
      <c r="E110" s="411"/>
    </row>
    <row r="111" spans="1:5" x14ac:dyDescent="0.2">
      <c r="A111" s="411"/>
      <c r="B111" s="725"/>
      <c r="C111" s="411"/>
      <c r="D111" s="411"/>
      <c r="E111" s="411"/>
    </row>
    <row r="112" spans="1:5" x14ac:dyDescent="0.2">
      <c r="A112" s="411"/>
      <c r="B112" s="725"/>
      <c r="C112" s="411"/>
      <c r="D112" s="411"/>
      <c r="E112" s="411"/>
    </row>
    <row r="113" spans="1:5" x14ac:dyDescent="0.2">
      <c r="A113" s="411"/>
      <c r="B113" s="725"/>
      <c r="C113" s="411"/>
      <c r="D113" s="411"/>
      <c r="E113" s="411"/>
    </row>
    <row r="114" spans="1:5" x14ac:dyDescent="0.2">
      <c r="A114" s="411"/>
      <c r="B114" s="725"/>
      <c r="C114" s="411"/>
      <c r="D114" s="411"/>
      <c r="E114" s="411"/>
    </row>
    <row r="115" spans="1:5" x14ac:dyDescent="0.2">
      <c r="A115" s="411"/>
      <c r="B115" s="725"/>
      <c r="C115" s="411"/>
      <c r="D115" s="411"/>
      <c r="E115" s="411"/>
    </row>
    <row r="116" spans="1:5" x14ac:dyDescent="0.2">
      <c r="A116" s="411"/>
      <c r="B116" s="725"/>
      <c r="C116" s="411"/>
      <c r="D116" s="411"/>
      <c r="E116" s="411"/>
    </row>
    <row r="117" spans="1:5" x14ac:dyDescent="0.2">
      <c r="A117" s="411"/>
      <c r="B117" s="725"/>
      <c r="C117" s="411"/>
      <c r="D117" s="411"/>
      <c r="E117" s="411"/>
    </row>
    <row r="118" spans="1:5" x14ac:dyDescent="0.2">
      <c r="A118" s="411"/>
      <c r="B118" s="725"/>
      <c r="C118" s="411"/>
      <c r="D118" s="411"/>
      <c r="E118" s="411"/>
    </row>
    <row r="119" spans="1:5" x14ac:dyDescent="0.2">
      <c r="A119" s="411"/>
      <c r="B119" s="725"/>
      <c r="C119" s="411"/>
      <c r="D119" s="411"/>
      <c r="E119" s="411"/>
    </row>
    <row r="120" spans="1:5" x14ac:dyDescent="0.2">
      <c r="A120" s="411"/>
      <c r="B120" s="725"/>
      <c r="C120" s="411"/>
      <c r="D120" s="411"/>
      <c r="E120" s="411"/>
    </row>
    <row r="121" spans="1:5" x14ac:dyDescent="0.2">
      <c r="A121" s="411"/>
      <c r="B121" s="725"/>
      <c r="C121" s="411"/>
      <c r="D121" s="411"/>
      <c r="E121" s="411"/>
    </row>
    <row r="122" spans="1:5" x14ac:dyDescent="0.2">
      <c r="A122" s="411"/>
      <c r="B122" s="725"/>
      <c r="C122" s="411"/>
      <c r="D122" s="411"/>
      <c r="E122" s="411"/>
    </row>
    <row r="123" spans="1:5" x14ac:dyDescent="0.2">
      <c r="A123" s="411"/>
      <c r="B123" s="725"/>
      <c r="C123" s="411"/>
      <c r="D123" s="411"/>
      <c r="E123" s="411"/>
    </row>
    <row r="124" spans="1:5" x14ac:dyDescent="0.2">
      <c r="A124" s="411"/>
      <c r="B124" s="725"/>
      <c r="C124" s="411"/>
      <c r="D124" s="411"/>
      <c r="E124" s="411"/>
    </row>
    <row r="125" spans="1:5" x14ac:dyDescent="0.2">
      <c r="A125" s="411"/>
      <c r="B125" s="725"/>
      <c r="C125" s="411"/>
      <c r="D125" s="411"/>
      <c r="E125" s="411"/>
    </row>
    <row r="126" spans="1:5" x14ac:dyDescent="0.2">
      <c r="A126" s="411"/>
      <c r="B126" s="725"/>
      <c r="C126" s="411"/>
      <c r="D126" s="411"/>
      <c r="E126" s="411"/>
    </row>
  </sheetData>
  <phoneticPr fontId="17" type="noConversion"/>
  <hyperlinks>
    <hyperlink ref="E1" location="INHALT!A1" display="INHALT!A1" xr:uid="{E4DEB869-81AC-4C21-9BC5-3228654E9DFA}"/>
  </hyperlinks>
  <printOptions horizontalCentered="1"/>
  <pageMargins left="0.59055118110236227" right="0.39370078740157483" top="0.59055118110236227" bottom="0.59055118110236227" header="0.51181102362204722" footer="0.51181102362204722"/>
  <pageSetup paperSize="9" scale="95" firstPageNumber="96" orientation="portrait" useFirstPageNumber="1" r:id="rId1"/>
  <headerFooter alignWithMargins="0">
    <oddFooter>&amp;CSeite &amp;P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249977111117893"/>
  </sheetPr>
  <dimension ref="A1:G61"/>
  <sheetViews>
    <sheetView zoomScaleNormal="100" workbookViewId="0">
      <selection activeCell="I38" sqref="I38"/>
    </sheetView>
  </sheetViews>
  <sheetFormatPr baseColWidth="10" defaultRowHeight="12.75" x14ac:dyDescent="0.2"/>
  <cols>
    <col min="6" max="6" width="30.5703125" customWidth="1"/>
    <col min="7" max="7" width="20.28515625" customWidth="1"/>
  </cols>
  <sheetData>
    <row r="1" spans="1:7" x14ac:dyDescent="0.2">
      <c r="A1" s="53"/>
      <c r="B1" s="53"/>
      <c r="C1" s="53"/>
      <c r="D1" s="53"/>
      <c r="E1" s="53"/>
      <c r="F1" s="53"/>
      <c r="G1" s="17"/>
    </row>
    <row r="2" spans="1:7" x14ac:dyDescent="0.2">
      <c r="A2" s="53"/>
      <c r="B2" s="53"/>
      <c r="C2" s="53"/>
      <c r="D2" s="53"/>
      <c r="E2" s="53"/>
      <c r="F2" s="53"/>
      <c r="G2" s="17"/>
    </row>
    <row r="3" spans="1:7" x14ac:dyDescent="0.2">
      <c r="A3" s="53"/>
      <c r="B3" s="53"/>
      <c r="C3" s="53"/>
      <c r="D3" s="53"/>
      <c r="E3" s="53"/>
      <c r="F3" s="53"/>
      <c r="G3" s="17"/>
    </row>
    <row r="4" spans="1:7" x14ac:dyDescent="0.2">
      <c r="A4" s="53"/>
      <c r="B4" s="53"/>
      <c r="C4" s="53"/>
      <c r="D4" s="53"/>
      <c r="E4" s="53"/>
      <c r="F4" s="53"/>
      <c r="G4" s="17"/>
    </row>
    <row r="5" spans="1:7" x14ac:dyDescent="0.2">
      <c r="A5" s="53"/>
      <c r="B5" s="53"/>
      <c r="C5" s="53"/>
      <c r="D5" s="53"/>
      <c r="E5" s="53"/>
      <c r="F5" s="53"/>
      <c r="G5" s="17"/>
    </row>
    <row r="6" spans="1:7" x14ac:dyDescent="0.2">
      <c r="A6" s="53"/>
      <c r="B6" s="53"/>
      <c r="C6" s="53"/>
      <c r="D6" s="53"/>
      <c r="E6" s="53"/>
      <c r="F6" s="53"/>
      <c r="G6" s="17"/>
    </row>
    <row r="7" spans="1:7" x14ac:dyDescent="0.2">
      <c r="A7" s="53"/>
      <c r="B7" s="53"/>
      <c r="C7" s="53"/>
      <c r="D7" s="53"/>
      <c r="E7" s="53"/>
      <c r="F7" s="53"/>
      <c r="G7" s="17"/>
    </row>
    <row r="8" spans="1:7" x14ac:dyDescent="0.2">
      <c r="A8" s="53"/>
      <c r="B8" s="53"/>
      <c r="C8" s="53"/>
      <c r="D8" s="53"/>
      <c r="E8" s="53"/>
      <c r="F8" s="53"/>
      <c r="G8" s="17"/>
    </row>
    <row r="9" spans="1:7" x14ac:dyDescent="0.2">
      <c r="A9" s="53"/>
      <c r="B9" s="53"/>
      <c r="C9" s="53"/>
      <c r="D9" s="53"/>
      <c r="E9" s="53"/>
      <c r="F9" s="53"/>
      <c r="G9" s="17"/>
    </row>
    <row r="10" spans="1:7" x14ac:dyDescent="0.2">
      <c r="A10" s="53"/>
      <c r="B10" s="53"/>
      <c r="C10" s="53"/>
      <c r="D10" s="53"/>
      <c r="E10" s="53"/>
      <c r="F10" s="53"/>
      <c r="G10" s="17"/>
    </row>
    <row r="11" spans="1:7" x14ac:dyDescent="0.2">
      <c r="A11" s="53"/>
      <c r="B11" s="53"/>
      <c r="C11" s="53"/>
      <c r="D11" s="53"/>
      <c r="E11" s="53"/>
      <c r="F11" s="53"/>
      <c r="G11" s="17"/>
    </row>
    <row r="12" spans="1:7" x14ac:dyDescent="0.2">
      <c r="A12" s="53"/>
      <c r="B12" s="53"/>
      <c r="C12" s="53"/>
      <c r="D12" s="53"/>
      <c r="E12" s="53"/>
      <c r="F12" s="53"/>
      <c r="G12" s="17"/>
    </row>
    <row r="13" spans="1:7" x14ac:dyDescent="0.2">
      <c r="A13" s="53"/>
      <c r="B13" s="53"/>
      <c r="C13" s="53"/>
      <c r="D13" s="53"/>
      <c r="E13" s="53"/>
      <c r="F13" s="53"/>
      <c r="G13" s="17"/>
    </row>
    <row r="14" spans="1:7" x14ac:dyDescent="0.2">
      <c r="A14" s="53"/>
      <c r="B14" s="53"/>
      <c r="C14" s="53"/>
      <c r="D14" s="53"/>
      <c r="E14" s="53"/>
      <c r="F14" s="53"/>
      <c r="G14" s="17"/>
    </row>
    <row r="15" spans="1:7" x14ac:dyDescent="0.2">
      <c r="A15" s="53"/>
      <c r="B15" s="53"/>
      <c r="C15" s="53"/>
      <c r="D15" s="53"/>
      <c r="E15" s="53"/>
      <c r="F15" s="53"/>
      <c r="G15" s="17"/>
    </row>
    <row r="16" spans="1:7" x14ac:dyDescent="0.2">
      <c r="A16" s="53"/>
      <c r="B16" s="53"/>
      <c r="C16" s="53"/>
      <c r="D16" s="53"/>
      <c r="E16" s="53"/>
      <c r="F16" s="53"/>
      <c r="G16" s="17"/>
    </row>
    <row r="17" spans="1:7" x14ac:dyDescent="0.2">
      <c r="A17" s="53"/>
      <c r="B17" s="53"/>
      <c r="C17" s="53"/>
      <c r="D17" s="53"/>
      <c r="E17" s="53"/>
      <c r="F17" s="53"/>
      <c r="G17" s="17"/>
    </row>
    <row r="18" spans="1:7" x14ac:dyDescent="0.2">
      <c r="A18" s="53"/>
      <c r="B18" s="53"/>
      <c r="C18" s="53"/>
      <c r="D18" s="53"/>
      <c r="E18" s="53"/>
      <c r="F18" s="53"/>
      <c r="G18" s="17"/>
    </row>
    <row r="19" spans="1:7" x14ac:dyDescent="0.2">
      <c r="A19" s="53"/>
      <c r="B19" s="53"/>
      <c r="C19" s="53"/>
      <c r="D19" s="53"/>
      <c r="E19" s="53"/>
      <c r="F19" s="53"/>
      <c r="G19" s="17"/>
    </row>
    <row r="20" spans="1:7" x14ac:dyDescent="0.2">
      <c r="A20" s="53"/>
      <c r="B20" s="53"/>
      <c r="C20" s="53"/>
      <c r="D20" s="53"/>
      <c r="E20" s="53"/>
      <c r="F20" s="53"/>
      <c r="G20" s="17"/>
    </row>
    <row r="21" spans="1:7" x14ac:dyDescent="0.2">
      <c r="A21" s="53"/>
      <c r="B21" s="53"/>
      <c r="C21" s="53"/>
      <c r="D21" s="53"/>
      <c r="E21" s="53"/>
      <c r="F21" s="53"/>
      <c r="G21" s="17"/>
    </row>
    <row r="22" spans="1:7" x14ac:dyDescent="0.2">
      <c r="A22" s="53"/>
      <c r="B22" s="53"/>
      <c r="C22" s="53"/>
      <c r="D22" s="53"/>
      <c r="E22" s="53"/>
      <c r="F22" s="53"/>
      <c r="G22" s="17"/>
    </row>
    <row r="23" spans="1:7" x14ac:dyDescent="0.2">
      <c r="A23" s="53"/>
      <c r="B23" s="53"/>
      <c r="C23" s="53"/>
      <c r="D23" s="53"/>
      <c r="E23" s="53"/>
      <c r="F23" s="53"/>
      <c r="G23" s="17"/>
    </row>
    <row r="24" spans="1:7" x14ac:dyDescent="0.2">
      <c r="A24" s="53"/>
      <c r="B24" s="53"/>
      <c r="C24" s="53"/>
      <c r="D24" s="53"/>
      <c r="E24" s="53"/>
      <c r="F24" s="53"/>
      <c r="G24" s="17"/>
    </row>
    <row r="25" spans="1:7" x14ac:dyDescent="0.2">
      <c r="A25" s="53"/>
      <c r="B25" s="53"/>
      <c r="C25" s="53"/>
      <c r="D25" s="53"/>
      <c r="E25" s="53"/>
      <c r="F25" s="53"/>
      <c r="G25" s="17"/>
    </row>
    <row r="26" spans="1:7" x14ac:dyDescent="0.2">
      <c r="A26" s="53"/>
      <c r="B26" s="53"/>
      <c r="C26" s="53"/>
      <c r="D26" s="53"/>
      <c r="E26" s="53"/>
      <c r="F26" s="53"/>
      <c r="G26" s="17"/>
    </row>
    <row r="27" spans="1:7" x14ac:dyDescent="0.2">
      <c r="A27" s="53"/>
      <c r="B27" s="53"/>
      <c r="C27" s="53"/>
      <c r="D27" s="53"/>
      <c r="E27" s="53"/>
      <c r="F27" s="53"/>
      <c r="G27" s="17"/>
    </row>
    <row r="28" spans="1:7" x14ac:dyDescent="0.2">
      <c r="A28" s="53"/>
      <c r="B28" s="53"/>
      <c r="C28" s="53"/>
      <c r="D28" s="53"/>
      <c r="E28" s="53"/>
      <c r="F28" s="53"/>
      <c r="G28" s="17"/>
    </row>
    <row r="29" spans="1:7" x14ac:dyDescent="0.2">
      <c r="A29" s="53"/>
      <c r="B29" s="53"/>
      <c r="C29" s="53"/>
      <c r="D29" s="53"/>
      <c r="E29" s="53"/>
      <c r="F29" s="53"/>
      <c r="G29" s="17"/>
    </row>
    <row r="30" spans="1:7" x14ac:dyDescent="0.2">
      <c r="A30" s="53"/>
      <c r="B30" s="53"/>
      <c r="C30" s="53"/>
      <c r="D30" s="53"/>
      <c r="E30" s="53"/>
      <c r="F30" s="53"/>
      <c r="G30" s="17"/>
    </row>
    <row r="31" spans="1:7" x14ac:dyDescent="0.2">
      <c r="A31" s="53"/>
      <c r="B31" s="53"/>
      <c r="C31" s="53"/>
      <c r="D31" s="53"/>
      <c r="E31" s="53"/>
      <c r="F31" s="53"/>
      <c r="G31" s="17"/>
    </row>
    <row r="32" spans="1:7" x14ac:dyDescent="0.2">
      <c r="A32" s="53"/>
      <c r="B32" s="53"/>
      <c r="C32" s="53"/>
      <c r="D32" s="53"/>
      <c r="E32" s="53"/>
      <c r="F32" s="53"/>
      <c r="G32" s="17"/>
    </row>
    <row r="33" spans="1:7" x14ac:dyDescent="0.2">
      <c r="A33" s="53"/>
      <c r="B33" s="53"/>
      <c r="C33" s="53"/>
      <c r="D33" s="53"/>
      <c r="E33" s="53"/>
      <c r="F33" s="53"/>
      <c r="G33" s="17"/>
    </row>
    <row r="34" spans="1:7" x14ac:dyDescent="0.2">
      <c r="A34" s="53"/>
      <c r="B34" s="53"/>
      <c r="C34" s="53"/>
      <c r="D34" s="53"/>
      <c r="E34" s="53"/>
      <c r="F34" s="53"/>
      <c r="G34" s="17"/>
    </row>
    <row r="35" spans="1:7" x14ac:dyDescent="0.2">
      <c r="A35" s="53"/>
      <c r="B35" s="53"/>
      <c r="C35" s="53"/>
      <c r="D35" s="53"/>
      <c r="E35" s="53"/>
      <c r="F35" s="53"/>
      <c r="G35" s="17"/>
    </row>
    <row r="36" spans="1:7" x14ac:dyDescent="0.2">
      <c r="A36" s="53"/>
      <c r="B36" s="53"/>
      <c r="C36" s="53"/>
      <c r="D36" s="53"/>
      <c r="E36" s="53"/>
      <c r="F36" s="53"/>
      <c r="G36" s="17"/>
    </row>
    <row r="37" spans="1:7" x14ac:dyDescent="0.2">
      <c r="A37" s="53"/>
      <c r="B37" s="53"/>
      <c r="C37" s="53"/>
      <c r="D37" s="53"/>
      <c r="E37" s="53"/>
      <c r="F37" s="53"/>
      <c r="G37" s="17"/>
    </row>
    <row r="38" spans="1:7" x14ac:dyDescent="0.2">
      <c r="A38" s="53"/>
      <c r="B38" s="53"/>
      <c r="C38" s="53"/>
      <c r="D38" s="53"/>
      <c r="E38" s="53"/>
      <c r="F38" s="53"/>
      <c r="G38" s="17"/>
    </row>
    <row r="39" spans="1:7" x14ac:dyDescent="0.2">
      <c r="A39" s="53"/>
      <c r="B39" s="53"/>
      <c r="C39" s="53"/>
      <c r="D39" s="53"/>
      <c r="E39" s="53"/>
      <c r="F39" s="53"/>
      <c r="G39" s="17"/>
    </row>
    <row r="40" spans="1:7" x14ac:dyDescent="0.2">
      <c r="A40" s="53"/>
      <c r="B40" s="53"/>
      <c r="C40" s="53"/>
      <c r="D40" s="53"/>
      <c r="E40" s="53"/>
      <c r="F40" s="53"/>
      <c r="G40" s="17"/>
    </row>
    <row r="41" spans="1:7" x14ac:dyDescent="0.2">
      <c r="A41" s="53"/>
      <c r="B41" s="53"/>
      <c r="C41" s="53"/>
      <c r="D41" s="53"/>
      <c r="E41" s="53"/>
      <c r="F41" s="53"/>
      <c r="G41" s="17"/>
    </row>
    <row r="42" spans="1:7" x14ac:dyDescent="0.2">
      <c r="A42" s="53"/>
      <c r="B42" s="53"/>
      <c r="C42" s="53"/>
      <c r="D42" s="53"/>
      <c r="E42" s="53"/>
      <c r="F42" s="53"/>
      <c r="G42" s="17"/>
    </row>
    <row r="43" spans="1:7" x14ac:dyDescent="0.2">
      <c r="A43" s="53"/>
      <c r="B43" s="53"/>
      <c r="C43" s="53"/>
      <c r="D43" s="53"/>
      <c r="E43" s="53"/>
      <c r="F43" s="53"/>
      <c r="G43" s="17"/>
    </row>
    <row r="44" spans="1:7" x14ac:dyDescent="0.2">
      <c r="A44" s="53"/>
      <c r="B44" s="53"/>
      <c r="C44" s="53"/>
      <c r="D44" s="53"/>
      <c r="E44" s="53"/>
      <c r="F44" s="53"/>
      <c r="G44" s="17"/>
    </row>
    <row r="45" spans="1:7" x14ac:dyDescent="0.2">
      <c r="A45" s="53"/>
      <c r="B45" s="53"/>
      <c r="C45" s="53"/>
      <c r="D45" s="53"/>
      <c r="E45" s="53"/>
      <c r="F45" s="53"/>
      <c r="G45" s="17"/>
    </row>
    <row r="46" spans="1:7" x14ac:dyDescent="0.2">
      <c r="A46" s="53"/>
      <c r="B46" s="53"/>
      <c r="C46" s="53"/>
      <c r="D46" s="53"/>
      <c r="E46" s="53"/>
      <c r="F46" s="53"/>
      <c r="G46" s="17"/>
    </row>
    <row r="47" spans="1:7" x14ac:dyDescent="0.2">
      <c r="A47" s="53"/>
      <c r="B47" s="53"/>
      <c r="C47" s="53"/>
      <c r="D47" s="53"/>
      <c r="E47" s="53"/>
      <c r="F47" s="53"/>
      <c r="G47" s="17"/>
    </row>
    <row r="48" spans="1:7" x14ac:dyDescent="0.2">
      <c r="A48" s="53"/>
      <c r="B48" s="53"/>
      <c r="C48" s="53"/>
      <c r="D48" s="53"/>
      <c r="E48" s="53"/>
      <c r="F48" s="53"/>
      <c r="G48" s="17"/>
    </row>
    <row r="49" spans="1:7" x14ac:dyDescent="0.2">
      <c r="A49" s="53"/>
      <c r="B49" s="53"/>
      <c r="C49" s="53"/>
      <c r="D49" s="53"/>
      <c r="E49" s="53"/>
      <c r="F49" s="53"/>
      <c r="G49" s="17"/>
    </row>
    <row r="50" spans="1:7" x14ac:dyDescent="0.2">
      <c r="A50" s="53"/>
      <c r="B50" s="53"/>
      <c r="C50" s="53"/>
      <c r="D50" s="53"/>
      <c r="E50" s="53"/>
      <c r="F50" s="53"/>
      <c r="G50" s="17"/>
    </row>
    <row r="51" spans="1:7" x14ac:dyDescent="0.2">
      <c r="A51" s="53"/>
      <c r="B51" s="53"/>
      <c r="C51" s="53"/>
      <c r="D51" s="53"/>
      <c r="E51" s="53"/>
      <c r="F51" s="53"/>
      <c r="G51" s="17"/>
    </row>
    <row r="52" spans="1:7" x14ac:dyDescent="0.2">
      <c r="A52" s="53"/>
      <c r="B52" s="53"/>
      <c r="C52" s="53"/>
      <c r="D52" s="53"/>
      <c r="E52" s="53"/>
      <c r="F52" s="53"/>
      <c r="G52" s="17"/>
    </row>
    <row r="53" spans="1:7" x14ac:dyDescent="0.2">
      <c r="A53" s="53"/>
      <c r="B53" s="53"/>
      <c r="C53" s="53"/>
      <c r="D53" s="53"/>
      <c r="E53" s="53"/>
      <c r="F53" s="53"/>
      <c r="G53" s="17"/>
    </row>
    <row r="54" spans="1:7" x14ac:dyDescent="0.2">
      <c r="A54" s="53"/>
      <c r="B54" s="53"/>
      <c r="C54" s="53"/>
      <c r="D54" s="53"/>
      <c r="E54" s="53"/>
      <c r="F54" s="53"/>
      <c r="G54" s="17"/>
    </row>
    <row r="55" spans="1:7" x14ac:dyDescent="0.2">
      <c r="A55" s="53"/>
      <c r="B55" s="53"/>
      <c r="C55" s="53"/>
      <c r="D55" s="53"/>
      <c r="E55" s="53"/>
      <c r="F55" s="53"/>
      <c r="G55" s="17"/>
    </row>
    <row r="56" spans="1:7" x14ac:dyDescent="0.2">
      <c r="A56" s="53"/>
      <c r="B56" s="53"/>
      <c r="C56" s="53"/>
      <c r="D56" s="53"/>
      <c r="E56" s="53"/>
      <c r="F56" s="53"/>
      <c r="G56" s="17"/>
    </row>
    <row r="57" spans="1:7" x14ac:dyDescent="0.2">
      <c r="A57" s="53"/>
      <c r="B57" s="53"/>
      <c r="C57" s="53"/>
      <c r="D57" s="53"/>
      <c r="E57" s="53"/>
      <c r="F57" s="53"/>
      <c r="G57" s="17"/>
    </row>
    <row r="58" spans="1:7" x14ac:dyDescent="0.2">
      <c r="A58" s="53"/>
      <c r="B58" s="53"/>
      <c r="C58" s="53"/>
      <c r="D58" s="53"/>
      <c r="E58" s="53"/>
      <c r="F58" s="53"/>
      <c r="G58" s="17"/>
    </row>
    <row r="59" spans="1:7" x14ac:dyDescent="0.2">
      <c r="G59" s="17"/>
    </row>
    <row r="61" spans="1:7" x14ac:dyDescent="0.2">
      <c r="A61" s="796"/>
    </row>
  </sheetData>
  <pageMargins left="0.70866141732283472" right="0.70866141732283472" top="0.78740157480314965" bottom="0.78740157480314965" header="0.31496062992125984" footer="0.31496062992125984"/>
  <pageSetup paperSize="9" firstPageNumber="97"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118"/>
  <sheetViews>
    <sheetView zoomScaleNormal="100" zoomScaleSheetLayoutView="85" workbookViewId="0">
      <pane xSplit="2" ySplit="8" topLeftCell="C9" activePane="bottomRight" state="frozen"/>
      <selection activeCell="A80" sqref="A80:XFD80"/>
      <selection pane="topRight" activeCell="A80" sqref="A80:XFD80"/>
      <selection pane="bottomLeft" activeCell="A80" sqref="A80:XFD80"/>
      <selection pane="bottomRight" activeCell="C10" sqref="C10"/>
    </sheetView>
  </sheetViews>
  <sheetFormatPr baseColWidth="10" defaultColWidth="11.42578125" defaultRowHeight="12.75" x14ac:dyDescent="0.2"/>
  <cols>
    <col min="1" max="1" width="5.85546875" style="17" customWidth="1"/>
    <col min="2" max="2" width="21.42578125" style="17" customWidth="1"/>
    <col min="3" max="3" width="7.42578125" style="17" customWidth="1"/>
    <col min="4" max="4" width="7.7109375" style="17" customWidth="1"/>
    <col min="5" max="5" width="11" style="17" customWidth="1"/>
    <col min="6" max="6" width="7.42578125" style="17" customWidth="1"/>
    <col min="7" max="7" width="8" style="17" customWidth="1"/>
    <col min="8" max="8" width="11" style="17" customWidth="1"/>
    <col min="9" max="9" width="7.28515625" style="17" customWidth="1"/>
    <col min="10" max="10" width="7.7109375" style="17" customWidth="1"/>
    <col min="11" max="11" width="10.85546875" style="17" customWidth="1"/>
    <col min="12" max="16384" width="11.42578125" style="17"/>
  </cols>
  <sheetData>
    <row r="1" spans="1:50" x14ac:dyDescent="0.2">
      <c r="A1" s="1030">
        <v>44926</v>
      </c>
      <c r="B1" s="53"/>
      <c r="C1" s="53"/>
      <c r="D1" s="53"/>
      <c r="E1" s="53"/>
      <c r="F1" s="53"/>
      <c r="G1" s="53"/>
      <c r="H1" s="53"/>
      <c r="I1" s="53"/>
      <c r="J1" s="53"/>
      <c r="K1" s="1045" t="s">
        <v>476</v>
      </c>
    </row>
    <row r="2" spans="1:50" ht="15.75" x14ac:dyDescent="0.25">
      <c r="A2" s="54" t="s">
        <v>482</v>
      </c>
      <c r="B2" s="123"/>
      <c r="C2" s="123"/>
      <c r="D2" s="123"/>
      <c r="E2" s="123"/>
      <c r="F2" s="123"/>
      <c r="G2" s="123"/>
      <c r="H2" s="123"/>
      <c r="I2" s="123"/>
      <c r="J2" s="123"/>
      <c r="K2" s="123"/>
    </row>
    <row r="3" spans="1:50" x14ac:dyDescent="0.2">
      <c r="A3" s="56" t="s">
        <v>14</v>
      </c>
      <c r="B3" s="55"/>
      <c r="C3" s="55"/>
      <c r="D3" s="55"/>
      <c r="E3" s="55"/>
      <c r="F3" s="55"/>
      <c r="G3" s="55"/>
      <c r="H3" s="55"/>
      <c r="I3" s="55"/>
      <c r="J3" s="55"/>
      <c r="K3" s="55"/>
    </row>
    <row r="4" spans="1:50" x14ac:dyDescent="0.2">
      <c r="A4" s="55"/>
      <c r="B4" s="55"/>
      <c r="C4" s="55"/>
      <c r="D4" s="55"/>
      <c r="E4" s="55"/>
      <c r="F4" s="55"/>
      <c r="G4" s="55"/>
      <c r="H4" s="55"/>
      <c r="I4" s="55"/>
      <c r="J4" s="55"/>
      <c r="K4" s="66" t="s">
        <v>473</v>
      </c>
    </row>
    <row r="5" spans="1:50" s="32" customFormat="1" ht="18" customHeight="1" x14ac:dyDescent="0.2">
      <c r="A5" s="111" t="s">
        <v>201</v>
      </c>
      <c r="B5" s="121" t="s">
        <v>170</v>
      </c>
      <c r="C5" s="112" t="s">
        <v>221</v>
      </c>
      <c r="D5" s="113"/>
      <c r="E5" s="113"/>
      <c r="F5" s="113"/>
      <c r="G5" s="113"/>
      <c r="H5" s="113"/>
      <c r="I5" s="113"/>
      <c r="J5" s="113"/>
      <c r="K5" s="113"/>
      <c r="L5" s="38"/>
    </row>
    <row r="6" spans="1:50" s="106" customFormat="1" ht="16.899999999999999" customHeight="1" x14ac:dyDescent="0.2">
      <c r="A6" s="122" t="s">
        <v>202</v>
      </c>
      <c r="B6" s="122" t="s">
        <v>172</v>
      </c>
      <c r="C6" s="112" t="s">
        <v>220</v>
      </c>
      <c r="D6" s="114"/>
      <c r="E6" s="115"/>
      <c r="F6" s="116" t="s">
        <v>169</v>
      </c>
      <c r="G6" s="114"/>
      <c r="H6" s="115"/>
      <c r="I6" s="116" t="s">
        <v>18</v>
      </c>
      <c r="J6" s="114"/>
      <c r="K6" s="114"/>
      <c r="L6" s="108"/>
    </row>
    <row r="7" spans="1:50" s="18" customFormat="1" ht="61.9" customHeight="1" x14ac:dyDescent="0.25">
      <c r="A7" s="117"/>
      <c r="B7" s="117"/>
      <c r="C7" s="118" t="s">
        <v>191</v>
      </c>
      <c r="D7" s="119" t="s">
        <v>192</v>
      </c>
      <c r="E7" s="119" t="s">
        <v>168</v>
      </c>
      <c r="F7" s="119" t="s">
        <v>191</v>
      </c>
      <c r="G7" s="119" t="s">
        <v>192</v>
      </c>
      <c r="H7" s="119" t="s">
        <v>168</v>
      </c>
      <c r="I7" s="119" t="s">
        <v>191</v>
      </c>
      <c r="J7" s="119" t="s">
        <v>192</v>
      </c>
      <c r="K7" s="120" t="s">
        <v>168</v>
      </c>
      <c r="L7" s="52"/>
    </row>
    <row r="8" spans="1:50" s="18" customFormat="1" ht="16.899999999999999" customHeight="1" x14ac:dyDescent="0.2">
      <c r="A8" s="107"/>
      <c r="B8" s="103"/>
      <c r="C8" s="105" t="s">
        <v>223</v>
      </c>
      <c r="D8" s="105" t="s">
        <v>223</v>
      </c>
      <c r="E8" s="105" t="s">
        <v>223</v>
      </c>
      <c r="F8" s="105" t="s">
        <v>223</v>
      </c>
      <c r="G8" s="105" t="s">
        <v>223</v>
      </c>
      <c r="H8" s="105" t="s">
        <v>223</v>
      </c>
      <c r="I8" s="105" t="s">
        <v>223</v>
      </c>
      <c r="J8" s="105" t="s">
        <v>223</v>
      </c>
      <c r="K8" s="109" t="s">
        <v>223</v>
      </c>
      <c r="L8" s="52"/>
    </row>
    <row r="9" spans="1:50" s="18" customFormat="1" x14ac:dyDescent="0.2">
      <c r="A9" s="57"/>
      <c r="B9" s="58"/>
      <c r="C9" s="759"/>
      <c r="D9" s="59"/>
      <c r="E9" s="59"/>
      <c r="F9" s="59"/>
      <c r="G9" s="59"/>
      <c r="H9" s="59"/>
      <c r="I9" s="59"/>
      <c r="J9" s="59"/>
      <c r="K9" s="110"/>
    </row>
    <row r="10" spans="1:50" x14ac:dyDescent="0.2">
      <c r="A10" s="60">
        <v>10</v>
      </c>
      <c r="B10" s="61" t="s">
        <v>37</v>
      </c>
      <c r="C10" s="1109">
        <v>585</v>
      </c>
      <c r="D10" s="920">
        <v>35</v>
      </c>
      <c r="E10" s="277">
        <v>620</v>
      </c>
      <c r="F10" s="428">
        <v>400</v>
      </c>
      <c r="G10" s="277">
        <v>35</v>
      </c>
      <c r="H10" s="277">
        <v>430</v>
      </c>
      <c r="I10" s="428">
        <v>185</v>
      </c>
      <c r="J10" s="277">
        <v>5</v>
      </c>
      <c r="K10" s="277">
        <v>190</v>
      </c>
      <c r="L10" s="19"/>
      <c r="M10"/>
      <c r="N10"/>
      <c r="O10"/>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row>
    <row r="11" spans="1:50" x14ac:dyDescent="0.2">
      <c r="A11" s="60">
        <v>11</v>
      </c>
      <c r="B11" s="61" t="s">
        <v>409</v>
      </c>
      <c r="C11" s="1109">
        <v>1285</v>
      </c>
      <c r="D11" s="920">
        <v>255</v>
      </c>
      <c r="E11" s="277">
        <v>1540</v>
      </c>
      <c r="F11" s="428">
        <v>775</v>
      </c>
      <c r="G11" s="277">
        <v>240</v>
      </c>
      <c r="H11" s="277">
        <v>1010</v>
      </c>
      <c r="I11" s="428">
        <v>510</v>
      </c>
      <c r="J11" s="277">
        <v>15</v>
      </c>
      <c r="K11" s="277">
        <v>530</v>
      </c>
      <c r="L11" s="19"/>
      <c r="M11"/>
      <c r="N11"/>
      <c r="O11"/>
    </row>
    <row r="12" spans="1:50" x14ac:dyDescent="0.2">
      <c r="A12" s="60">
        <v>12</v>
      </c>
      <c r="B12" s="61" t="s">
        <v>410</v>
      </c>
      <c r="C12" s="1109">
        <v>2440</v>
      </c>
      <c r="D12" s="920">
        <v>275</v>
      </c>
      <c r="E12" s="277">
        <v>2715</v>
      </c>
      <c r="F12" s="428">
        <v>1655</v>
      </c>
      <c r="G12" s="277">
        <v>265</v>
      </c>
      <c r="H12" s="277">
        <v>1920</v>
      </c>
      <c r="I12" s="428">
        <v>790</v>
      </c>
      <c r="J12" s="277">
        <v>10</v>
      </c>
      <c r="K12" s="277">
        <v>795</v>
      </c>
      <c r="L12" s="19"/>
      <c r="M12"/>
      <c r="N12"/>
      <c r="O12"/>
    </row>
    <row r="13" spans="1:50" x14ac:dyDescent="0.2">
      <c r="A13" s="60">
        <v>13</v>
      </c>
      <c r="B13" s="61" t="s">
        <v>411</v>
      </c>
      <c r="C13" s="1109">
        <v>360</v>
      </c>
      <c r="D13" s="920">
        <v>90</v>
      </c>
      <c r="E13" s="277">
        <v>450</v>
      </c>
      <c r="F13" s="428">
        <v>250</v>
      </c>
      <c r="G13" s="277">
        <v>90</v>
      </c>
      <c r="H13" s="277">
        <v>345</v>
      </c>
      <c r="I13" s="428">
        <v>105</v>
      </c>
      <c r="J13" s="277">
        <v>0</v>
      </c>
      <c r="K13" s="277">
        <v>105</v>
      </c>
      <c r="L13" s="19"/>
      <c r="M13"/>
      <c r="N13"/>
      <c r="O13"/>
    </row>
    <row r="14" spans="1:50" x14ac:dyDescent="0.2">
      <c r="A14" s="60">
        <v>14</v>
      </c>
      <c r="B14" s="61" t="s">
        <v>412</v>
      </c>
      <c r="C14" s="1109">
        <v>2690</v>
      </c>
      <c r="D14" s="920">
        <v>405</v>
      </c>
      <c r="E14" s="277">
        <v>3095</v>
      </c>
      <c r="F14" s="428">
        <v>1720</v>
      </c>
      <c r="G14" s="277">
        <v>380</v>
      </c>
      <c r="H14" s="277">
        <v>2100</v>
      </c>
      <c r="I14" s="428">
        <v>970</v>
      </c>
      <c r="J14" s="277">
        <v>25</v>
      </c>
      <c r="K14" s="277">
        <v>995</v>
      </c>
      <c r="L14" s="19"/>
      <c r="M14"/>
      <c r="N14"/>
      <c r="O14"/>
    </row>
    <row r="15" spans="1:50" x14ac:dyDescent="0.2">
      <c r="A15" s="60">
        <v>15</v>
      </c>
      <c r="B15" s="61" t="s">
        <v>41</v>
      </c>
      <c r="C15" s="1109">
        <v>1205</v>
      </c>
      <c r="D15" s="920">
        <v>90</v>
      </c>
      <c r="E15" s="277">
        <v>1295</v>
      </c>
      <c r="F15" s="428">
        <v>1100</v>
      </c>
      <c r="G15" s="277">
        <v>90</v>
      </c>
      <c r="H15" s="277">
        <v>1190</v>
      </c>
      <c r="I15" s="428">
        <v>105</v>
      </c>
      <c r="J15" s="277">
        <v>0</v>
      </c>
      <c r="K15" s="277">
        <v>105</v>
      </c>
      <c r="L15" s="19"/>
      <c r="M15"/>
      <c r="N15"/>
      <c r="O15"/>
    </row>
    <row r="16" spans="1:50" x14ac:dyDescent="0.2">
      <c r="A16" s="60">
        <v>16</v>
      </c>
      <c r="B16" s="61" t="s">
        <v>99</v>
      </c>
      <c r="C16" s="1109">
        <v>2865</v>
      </c>
      <c r="D16" s="920">
        <v>240</v>
      </c>
      <c r="E16" s="277">
        <v>3105</v>
      </c>
      <c r="F16" s="428">
        <v>2485</v>
      </c>
      <c r="G16" s="277">
        <v>235</v>
      </c>
      <c r="H16" s="277">
        <v>2715</v>
      </c>
      <c r="I16" s="428">
        <v>385</v>
      </c>
      <c r="J16" s="277">
        <v>5</v>
      </c>
      <c r="K16" s="277">
        <v>390</v>
      </c>
      <c r="L16" s="19"/>
      <c r="M16"/>
      <c r="N16"/>
      <c r="O16"/>
    </row>
    <row r="17" spans="1:15" x14ac:dyDescent="0.2">
      <c r="A17" s="60">
        <v>17</v>
      </c>
      <c r="B17" s="61" t="s">
        <v>42</v>
      </c>
      <c r="C17" s="1109">
        <v>3685</v>
      </c>
      <c r="D17" s="920">
        <v>350</v>
      </c>
      <c r="E17" s="277">
        <v>4035</v>
      </c>
      <c r="F17" s="428">
        <v>2725</v>
      </c>
      <c r="G17" s="277">
        <v>335</v>
      </c>
      <c r="H17" s="277">
        <v>3060</v>
      </c>
      <c r="I17" s="428">
        <v>960</v>
      </c>
      <c r="J17" s="277">
        <v>15</v>
      </c>
      <c r="K17" s="277">
        <v>975</v>
      </c>
      <c r="L17" s="19"/>
      <c r="M17"/>
      <c r="N17"/>
      <c r="O17"/>
    </row>
    <row r="18" spans="1:15" x14ac:dyDescent="0.2">
      <c r="A18" s="60">
        <v>21</v>
      </c>
      <c r="B18" s="61" t="s">
        <v>43</v>
      </c>
      <c r="C18" s="1109">
        <v>1740</v>
      </c>
      <c r="D18" s="920">
        <v>165</v>
      </c>
      <c r="E18" s="277">
        <v>1905</v>
      </c>
      <c r="F18" s="428">
        <v>1210</v>
      </c>
      <c r="G18" s="277">
        <v>160</v>
      </c>
      <c r="H18" s="277">
        <v>1370</v>
      </c>
      <c r="I18" s="428">
        <v>530</v>
      </c>
      <c r="J18" s="277">
        <v>5</v>
      </c>
      <c r="K18" s="277">
        <v>540</v>
      </c>
      <c r="L18" s="19"/>
      <c r="M18"/>
      <c r="N18"/>
      <c r="O18"/>
    </row>
    <row r="19" spans="1:15" x14ac:dyDescent="0.2">
      <c r="A19" s="60">
        <v>22</v>
      </c>
      <c r="B19" s="61" t="s">
        <v>44</v>
      </c>
      <c r="C19" s="1109">
        <v>1555</v>
      </c>
      <c r="D19" s="920">
        <v>130</v>
      </c>
      <c r="E19" s="277">
        <v>1685</v>
      </c>
      <c r="F19" s="428">
        <v>1040</v>
      </c>
      <c r="G19" s="277">
        <v>115</v>
      </c>
      <c r="H19" s="277">
        <v>1155</v>
      </c>
      <c r="I19" s="428">
        <v>515</v>
      </c>
      <c r="J19" s="277">
        <v>15</v>
      </c>
      <c r="K19" s="277">
        <v>530</v>
      </c>
      <c r="L19" s="19"/>
      <c r="M19"/>
      <c r="N19"/>
      <c r="O19"/>
    </row>
    <row r="20" spans="1:15" x14ac:dyDescent="0.2">
      <c r="A20" s="60">
        <v>23</v>
      </c>
      <c r="B20" s="61" t="s">
        <v>45</v>
      </c>
      <c r="C20" s="1109">
        <v>3920</v>
      </c>
      <c r="D20" s="920">
        <v>75</v>
      </c>
      <c r="E20" s="277">
        <v>3995</v>
      </c>
      <c r="F20" s="428">
        <v>2245</v>
      </c>
      <c r="G20" s="277">
        <v>65</v>
      </c>
      <c r="H20" s="277">
        <v>2310</v>
      </c>
      <c r="I20" s="428">
        <v>1675</v>
      </c>
      <c r="J20" s="277">
        <v>10</v>
      </c>
      <c r="K20" s="277">
        <v>1685</v>
      </c>
      <c r="L20" s="19"/>
      <c r="M20"/>
      <c r="N20"/>
      <c r="O20"/>
    </row>
    <row r="21" spans="1:15" x14ac:dyDescent="0.2">
      <c r="A21" s="60">
        <v>24</v>
      </c>
      <c r="B21" s="61" t="s">
        <v>46</v>
      </c>
      <c r="C21" s="1109">
        <v>6660</v>
      </c>
      <c r="D21" s="920">
        <v>240</v>
      </c>
      <c r="E21" s="277">
        <v>6905</v>
      </c>
      <c r="F21" s="428">
        <v>3780</v>
      </c>
      <c r="G21" s="277">
        <v>185</v>
      </c>
      <c r="H21" s="277">
        <v>3965</v>
      </c>
      <c r="I21" s="428">
        <v>2880</v>
      </c>
      <c r="J21" s="277">
        <v>60</v>
      </c>
      <c r="K21" s="277">
        <v>2940</v>
      </c>
      <c r="L21" s="19"/>
      <c r="M21"/>
      <c r="N21"/>
      <c r="O21"/>
    </row>
    <row r="22" spans="1:15" x14ac:dyDescent="0.2">
      <c r="A22" s="60">
        <v>25</v>
      </c>
      <c r="B22" s="61" t="s">
        <v>180</v>
      </c>
      <c r="C22" s="1109">
        <v>1900</v>
      </c>
      <c r="D22" s="920">
        <v>45</v>
      </c>
      <c r="E22" s="277">
        <v>1940</v>
      </c>
      <c r="F22" s="428">
        <v>985</v>
      </c>
      <c r="G22" s="277">
        <v>35</v>
      </c>
      <c r="H22" s="277">
        <v>1020</v>
      </c>
      <c r="I22" s="428">
        <v>915</v>
      </c>
      <c r="J22" s="277">
        <v>10</v>
      </c>
      <c r="K22" s="277">
        <v>925</v>
      </c>
      <c r="L22" s="19"/>
      <c r="M22"/>
      <c r="N22"/>
      <c r="O22"/>
    </row>
    <row r="23" spans="1:15" x14ac:dyDescent="0.2">
      <c r="A23" s="60">
        <v>26</v>
      </c>
      <c r="B23" s="61" t="s">
        <v>164</v>
      </c>
      <c r="C23" s="1109">
        <v>2695</v>
      </c>
      <c r="D23" s="920">
        <v>50</v>
      </c>
      <c r="E23" s="277">
        <v>2745</v>
      </c>
      <c r="F23" s="428">
        <v>1815</v>
      </c>
      <c r="G23" s="277">
        <v>50</v>
      </c>
      <c r="H23" s="277">
        <v>1865</v>
      </c>
      <c r="I23" s="428">
        <v>880</v>
      </c>
      <c r="J23" s="277">
        <v>5</v>
      </c>
      <c r="K23" s="277">
        <v>880</v>
      </c>
      <c r="L23" s="19"/>
      <c r="M23"/>
      <c r="N23"/>
      <c r="O23"/>
    </row>
    <row r="24" spans="1:15" x14ac:dyDescent="0.2">
      <c r="A24" s="60">
        <v>31</v>
      </c>
      <c r="B24" s="61" t="s">
        <v>47</v>
      </c>
      <c r="C24" s="1109">
        <v>3935</v>
      </c>
      <c r="D24" s="920">
        <v>280</v>
      </c>
      <c r="E24" s="277">
        <v>4215</v>
      </c>
      <c r="F24" s="428">
        <v>2610</v>
      </c>
      <c r="G24" s="277">
        <v>250</v>
      </c>
      <c r="H24" s="277">
        <v>2860</v>
      </c>
      <c r="I24" s="428">
        <v>1330</v>
      </c>
      <c r="J24" s="277">
        <v>25</v>
      </c>
      <c r="K24" s="277">
        <v>1355</v>
      </c>
      <c r="L24" s="19"/>
      <c r="M24"/>
      <c r="N24"/>
      <c r="O24"/>
    </row>
    <row r="25" spans="1:15" x14ac:dyDescent="0.2">
      <c r="A25" s="60">
        <v>32</v>
      </c>
      <c r="B25" s="61" t="s">
        <v>48</v>
      </c>
      <c r="C25" s="1109">
        <v>5975</v>
      </c>
      <c r="D25" s="920">
        <v>390</v>
      </c>
      <c r="E25" s="277">
        <v>6370</v>
      </c>
      <c r="F25" s="428">
        <v>3850</v>
      </c>
      <c r="G25" s="277">
        <v>355</v>
      </c>
      <c r="H25" s="277">
        <v>4205</v>
      </c>
      <c r="I25" s="428">
        <v>2125</v>
      </c>
      <c r="J25" s="277">
        <v>35</v>
      </c>
      <c r="K25" s="277">
        <v>2165</v>
      </c>
      <c r="L25" s="19"/>
      <c r="M25"/>
      <c r="N25"/>
      <c r="O25"/>
    </row>
    <row r="26" spans="1:15" x14ac:dyDescent="0.2">
      <c r="A26" s="60">
        <v>33</v>
      </c>
      <c r="B26" s="61" t="s">
        <v>181</v>
      </c>
      <c r="C26" s="1109">
        <v>75</v>
      </c>
      <c r="D26" s="920">
        <v>5</v>
      </c>
      <c r="E26" s="277">
        <v>80</v>
      </c>
      <c r="F26" s="428">
        <v>30</v>
      </c>
      <c r="G26" s="277">
        <v>5</v>
      </c>
      <c r="H26" s="277">
        <v>35</v>
      </c>
      <c r="I26" s="428">
        <v>45</v>
      </c>
      <c r="J26" s="277">
        <v>0</v>
      </c>
      <c r="K26" s="277">
        <v>45</v>
      </c>
      <c r="L26" s="19"/>
      <c r="M26"/>
      <c r="N26"/>
      <c r="O26"/>
    </row>
    <row r="27" spans="1:15" x14ac:dyDescent="0.2">
      <c r="A27" s="60">
        <v>34</v>
      </c>
      <c r="B27" s="61" t="s">
        <v>49</v>
      </c>
      <c r="C27" s="1109">
        <v>4465</v>
      </c>
      <c r="D27" s="920">
        <v>295</v>
      </c>
      <c r="E27" s="277">
        <v>4760</v>
      </c>
      <c r="F27" s="428">
        <v>3400</v>
      </c>
      <c r="G27" s="277">
        <v>260</v>
      </c>
      <c r="H27" s="277">
        <v>3660</v>
      </c>
      <c r="I27" s="428">
        <v>1060</v>
      </c>
      <c r="J27" s="277">
        <v>35</v>
      </c>
      <c r="K27" s="277">
        <v>1100</v>
      </c>
      <c r="L27" s="19"/>
      <c r="M27"/>
      <c r="N27"/>
      <c r="O27"/>
    </row>
    <row r="28" spans="1:15" x14ac:dyDescent="0.2">
      <c r="A28" s="60">
        <v>35</v>
      </c>
      <c r="B28" s="61" t="s">
        <v>91</v>
      </c>
      <c r="C28" s="1109">
        <v>3085</v>
      </c>
      <c r="D28" s="920">
        <v>160</v>
      </c>
      <c r="E28" s="277">
        <v>3245</v>
      </c>
      <c r="F28" s="428">
        <v>1820</v>
      </c>
      <c r="G28" s="277">
        <v>140</v>
      </c>
      <c r="H28" s="277">
        <v>1965</v>
      </c>
      <c r="I28" s="428">
        <v>1260</v>
      </c>
      <c r="J28" s="277">
        <v>15</v>
      </c>
      <c r="K28" s="277">
        <v>1280</v>
      </c>
      <c r="L28" s="19"/>
      <c r="M28"/>
      <c r="N28"/>
      <c r="O28"/>
    </row>
    <row r="29" spans="1:15" x14ac:dyDescent="0.2">
      <c r="A29" s="60">
        <v>36</v>
      </c>
      <c r="B29" s="61" t="s">
        <v>50</v>
      </c>
      <c r="C29" s="1109">
        <v>3905</v>
      </c>
      <c r="D29" s="920">
        <v>160</v>
      </c>
      <c r="E29" s="277">
        <v>4065</v>
      </c>
      <c r="F29" s="428">
        <v>2600</v>
      </c>
      <c r="G29" s="277">
        <v>145</v>
      </c>
      <c r="H29" s="277">
        <v>2745</v>
      </c>
      <c r="I29" s="428">
        <v>1305</v>
      </c>
      <c r="J29" s="277">
        <v>20</v>
      </c>
      <c r="K29" s="277">
        <v>1320</v>
      </c>
      <c r="L29" s="19"/>
      <c r="M29"/>
      <c r="N29"/>
      <c r="O29"/>
    </row>
    <row r="30" spans="1:15" x14ac:dyDescent="0.2">
      <c r="A30" s="60">
        <v>41</v>
      </c>
      <c r="B30" s="61" t="s">
        <v>51</v>
      </c>
      <c r="C30" s="1109">
        <v>3440</v>
      </c>
      <c r="D30" s="920">
        <v>145</v>
      </c>
      <c r="E30" s="277">
        <v>3585</v>
      </c>
      <c r="F30" s="428">
        <v>2785</v>
      </c>
      <c r="G30" s="277">
        <v>135</v>
      </c>
      <c r="H30" s="277">
        <v>2915</v>
      </c>
      <c r="I30" s="428">
        <v>660</v>
      </c>
      <c r="J30" s="277">
        <v>10</v>
      </c>
      <c r="K30" s="277">
        <v>670</v>
      </c>
      <c r="L30" s="19"/>
      <c r="M30"/>
      <c r="N30"/>
      <c r="O30"/>
    </row>
    <row r="31" spans="1:15" x14ac:dyDescent="0.2">
      <c r="A31" s="60">
        <v>42</v>
      </c>
      <c r="B31" s="61" t="s">
        <v>52</v>
      </c>
      <c r="C31" s="1109">
        <v>3320</v>
      </c>
      <c r="D31" s="920">
        <v>180</v>
      </c>
      <c r="E31" s="277">
        <v>3505</v>
      </c>
      <c r="F31" s="428">
        <v>2825</v>
      </c>
      <c r="G31" s="277">
        <v>170</v>
      </c>
      <c r="H31" s="277">
        <v>2990</v>
      </c>
      <c r="I31" s="428">
        <v>495</v>
      </c>
      <c r="J31" s="277">
        <v>15</v>
      </c>
      <c r="K31" s="277">
        <v>510</v>
      </c>
      <c r="L31" s="19"/>
      <c r="M31"/>
      <c r="N31"/>
      <c r="O31"/>
    </row>
    <row r="32" spans="1:15" x14ac:dyDescent="0.2">
      <c r="A32" s="60">
        <v>43</v>
      </c>
      <c r="B32" s="61" t="s">
        <v>53</v>
      </c>
      <c r="C32" s="1109">
        <v>5910</v>
      </c>
      <c r="D32" s="920">
        <v>310</v>
      </c>
      <c r="E32" s="277">
        <v>6220</v>
      </c>
      <c r="F32" s="428">
        <v>4105</v>
      </c>
      <c r="G32" s="277">
        <v>265</v>
      </c>
      <c r="H32" s="277">
        <v>4370</v>
      </c>
      <c r="I32" s="428">
        <v>1800</v>
      </c>
      <c r="J32" s="277">
        <v>45</v>
      </c>
      <c r="K32" s="277">
        <v>1850</v>
      </c>
      <c r="L32" s="19"/>
      <c r="M32"/>
      <c r="N32"/>
      <c r="O32"/>
    </row>
    <row r="33" spans="1:15" x14ac:dyDescent="0.2">
      <c r="A33" s="60">
        <v>44</v>
      </c>
      <c r="B33" s="61" t="s">
        <v>54</v>
      </c>
      <c r="C33" s="1109">
        <v>4260</v>
      </c>
      <c r="D33" s="920">
        <v>305</v>
      </c>
      <c r="E33" s="277">
        <v>4565</v>
      </c>
      <c r="F33" s="428">
        <v>3205</v>
      </c>
      <c r="G33" s="277">
        <v>285</v>
      </c>
      <c r="H33" s="277">
        <v>3490</v>
      </c>
      <c r="I33" s="428">
        <v>1055</v>
      </c>
      <c r="J33" s="277">
        <v>20</v>
      </c>
      <c r="K33" s="277">
        <v>1075</v>
      </c>
      <c r="L33" s="19"/>
      <c r="M33"/>
      <c r="N33"/>
      <c r="O33"/>
    </row>
    <row r="34" spans="1:15" x14ac:dyDescent="0.2">
      <c r="A34" s="60">
        <v>45</v>
      </c>
      <c r="B34" s="61" t="s">
        <v>413</v>
      </c>
      <c r="C34" s="1109">
        <v>235</v>
      </c>
      <c r="D34" s="920">
        <v>45</v>
      </c>
      <c r="E34" s="277">
        <v>280</v>
      </c>
      <c r="F34" s="428">
        <v>130</v>
      </c>
      <c r="G34" s="277">
        <v>45</v>
      </c>
      <c r="H34" s="277">
        <v>175</v>
      </c>
      <c r="I34" s="428">
        <v>100</v>
      </c>
      <c r="J34" s="277">
        <v>0</v>
      </c>
      <c r="K34" s="277">
        <v>105</v>
      </c>
      <c r="L34" s="19"/>
      <c r="M34"/>
      <c r="N34"/>
      <c r="O34"/>
    </row>
    <row r="35" spans="1:15" x14ac:dyDescent="0.2">
      <c r="A35" s="60">
        <v>46</v>
      </c>
      <c r="B35" s="61" t="s">
        <v>56</v>
      </c>
      <c r="C35" s="1109">
        <v>1045</v>
      </c>
      <c r="D35" s="920">
        <v>30</v>
      </c>
      <c r="E35" s="277">
        <v>1075</v>
      </c>
      <c r="F35" s="428">
        <v>620</v>
      </c>
      <c r="G35" s="277">
        <v>25</v>
      </c>
      <c r="H35" s="277">
        <v>645</v>
      </c>
      <c r="I35" s="428">
        <v>425</v>
      </c>
      <c r="J35" s="277">
        <v>0</v>
      </c>
      <c r="K35" s="277">
        <v>430</v>
      </c>
      <c r="L35" s="19"/>
      <c r="M35"/>
      <c r="N35"/>
      <c r="O35"/>
    </row>
    <row r="36" spans="1:15" x14ac:dyDescent="0.2">
      <c r="A36" s="60">
        <v>47</v>
      </c>
      <c r="B36" s="61" t="s">
        <v>57</v>
      </c>
      <c r="C36" s="1109">
        <v>930</v>
      </c>
      <c r="D36" s="920">
        <v>30</v>
      </c>
      <c r="E36" s="277">
        <v>960</v>
      </c>
      <c r="F36" s="428">
        <v>885</v>
      </c>
      <c r="G36" s="277">
        <v>30</v>
      </c>
      <c r="H36" s="277">
        <v>910</v>
      </c>
      <c r="I36" s="428">
        <v>45</v>
      </c>
      <c r="J36" s="277">
        <v>0</v>
      </c>
      <c r="K36" s="277">
        <v>45</v>
      </c>
      <c r="L36" s="19"/>
      <c r="M36"/>
      <c r="N36"/>
      <c r="O36"/>
    </row>
    <row r="37" spans="1:15" x14ac:dyDescent="0.2">
      <c r="A37" s="60">
        <v>48</v>
      </c>
      <c r="B37" s="61" t="s">
        <v>58</v>
      </c>
      <c r="C37" s="1109">
        <v>5</v>
      </c>
      <c r="D37" s="920">
        <v>0</v>
      </c>
      <c r="E37" s="277">
        <v>10</v>
      </c>
      <c r="F37" s="428">
        <v>5</v>
      </c>
      <c r="G37" s="277">
        <v>0</v>
      </c>
      <c r="H37" s="277">
        <v>5</v>
      </c>
      <c r="I37" s="428">
        <v>5</v>
      </c>
      <c r="J37" s="277">
        <v>0</v>
      </c>
      <c r="K37" s="277">
        <v>5</v>
      </c>
      <c r="L37" s="19"/>
      <c r="M37"/>
      <c r="N37"/>
      <c r="O37"/>
    </row>
    <row r="38" spans="1:15" x14ac:dyDescent="0.2">
      <c r="A38" s="60">
        <v>51</v>
      </c>
      <c r="B38" s="61" t="s">
        <v>59</v>
      </c>
      <c r="C38" s="1109">
        <v>2265</v>
      </c>
      <c r="D38" s="920">
        <v>130</v>
      </c>
      <c r="E38" s="277">
        <v>2395</v>
      </c>
      <c r="F38" s="428">
        <v>2055</v>
      </c>
      <c r="G38" s="277">
        <v>130</v>
      </c>
      <c r="H38" s="277">
        <v>2185</v>
      </c>
      <c r="I38" s="428">
        <v>210</v>
      </c>
      <c r="J38" s="277">
        <v>0</v>
      </c>
      <c r="K38" s="277">
        <v>210</v>
      </c>
      <c r="L38" s="19"/>
      <c r="M38"/>
      <c r="N38"/>
      <c r="O38"/>
    </row>
    <row r="39" spans="1:15" x14ac:dyDescent="0.2">
      <c r="A39" s="60">
        <v>52</v>
      </c>
      <c r="B39" s="61" t="s">
        <v>132</v>
      </c>
      <c r="C39" s="1109">
        <v>3315</v>
      </c>
      <c r="D39" s="920">
        <v>210</v>
      </c>
      <c r="E39" s="277">
        <v>3525</v>
      </c>
      <c r="F39" s="428">
        <v>2830</v>
      </c>
      <c r="G39" s="277">
        <v>200</v>
      </c>
      <c r="H39" s="277">
        <v>3035</v>
      </c>
      <c r="I39" s="428">
        <v>485</v>
      </c>
      <c r="J39" s="277">
        <v>5</v>
      </c>
      <c r="K39" s="277">
        <v>490</v>
      </c>
      <c r="L39" s="19"/>
      <c r="M39"/>
      <c r="N39"/>
      <c r="O39"/>
    </row>
    <row r="40" spans="1:15" x14ac:dyDescent="0.2">
      <c r="A40" s="60">
        <v>53</v>
      </c>
      <c r="B40" s="61" t="s">
        <v>60</v>
      </c>
      <c r="C40" s="1109">
        <v>1910</v>
      </c>
      <c r="D40" s="920">
        <v>90</v>
      </c>
      <c r="E40" s="277">
        <v>1995</v>
      </c>
      <c r="F40" s="428">
        <v>1755</v>
      </c>
      <c r="G40" s="277">
        <v>85</v>
      </c>
      <c r="H40" s="277">
        <v>1840</v>
      </c>
      <c r="I40" s="428">
        <v>155</v>
      </c>
      <c r="J40" s="277">
        <v>5</v>
      </c>
      <c r="K40" s="277">
        <v>160</v>
      </c>
      <c r="L40" s="19"/>
      <c r="M40"/>
      <c r="N40"/>
      <c r="O40"/>
    </row>
    <row r="41" spans="1:15" x14ac:dyDescent="0.2">
      <c r="A41" s="60">
        <v>54</v>
      </c>
      <c r="B41" s="61" t="s">
        <v>135</v>
      </c>
      <c r="C41" s="1109">
        <v>615</v>
      </c>
      <c r="D41" s="920">
        <v>25</v>
      </c>
      <c r="E41" s="277">
        <v>635</v>
      </c>
      <c r="F41" s="428">
        <v>555</v>
      </c>
      <c r="G41" s="277">
        <v>20</v>
      </c>
      <c r="H41" s="277">
        <v>575</v>
      </c>
      <c r="I41" s="428">
        <v>60</v>
      </c>
      <c r="J41" s="277">
        <v>5</v>
      </c>
      <c r="K41" s="277">
        <v>65</v>
      </c>
      <c r="L41" s="19"/>
      <c r="M41"/>
      <c r="N41"/>
      <c r="O41"/>
    </row>
    <row r="42" spans="1:15" x14ac:dyDescent="0.2">
      <c r="A42" s="60">
        <v>55</v>
      </c>
      <c r="B42" s="61" t="s">
        <v>166</v>
      </c>
      <c r="C42" s="1109">
        <v>2960</v>
      </c>
      <c r="D42" s="920">
        <v>180</v>
      </c>
      <c r="E42" s="277">
        <v>3135</v>
      </c>
      <c r="F42" s="428">
        <v>2475</v>
      </c>
      <c r="G42" s="277">
        <v>165</v>
      </c>
      <c r="H42" s="277">
        <v>2640</v>
      </c>
      <c r="I42" s="428">
        <v>485</v>
      </c>
      <c r="J42" s="277">
        <v>15</v>
      </c>
      <c r="K42" s="277">
        <v>500</v>
      </c>
      <c r="L42" s="19"/>
      <c r="M42"/>
      <c r="N42"/>
      <c r="O42"/>
    </row>
    <row r="43" spans="1:15" x14ac:dyDescent="0.2">
      <c r="A43" s="60">
        <v>61</v>
      </c>
      <c r="B43" s="61" t="s">
        <v>64</v>
      </c>
      <c r="C43" s="1109">
        <v>2365</v>
      </c>
      <c r="D43" s="920">
        <v>110</v>
      </c>
      <c r="E43" s="277">
        <v>2480</v>
      </c>
      <c r="F43" s="428">
        <v>2180</v>
      </c>
      <c r="G43" s="277">
        <v>110</v>
      </c>
      <c r="H43" s="277">
        <v>2290</v>
      </c>
      <c r="I43" s="428">
        <v>185</v>
      </c>
      <c r="J43" s="277">
        <v>5</v>
      </c>
      <c r="K43" s="277">
        <v>190</v>
      </c>
      <c r="L43" s="19"/>
      <c r="M43"/>
      <c r="N43"/>
      <c r="O43"/>
    </row>
    <row r="44" spans="1:15" x14ac:dyDescent="0.2">
      <c r="A44" s="60">
        <v>62</v>
      </c>
      <c r="B44" s="61" t="s">
        <v>65</v>
      </c>
      <c r="C44" s="1109">
        <v>975</v>
      </c>
      <c r="D44" s="920">
        <v>35</v>
      </c>
      <c r="E44" s="277">
        <v>1010</v>
      </c>
      <c r="F44" s="428">
        <v>915</v>
      </c>
      <c r="G44" s="277">
        <v>35</v>
      </c>
      <c r="H44" s="277">
        <v>950</v>
      </c>
      <c r="I44" s="428">
        <v>60</v>
      </c>
      <c r="J44" s="277">
        <v>0</v>
      </c>
      <c r="K44" s="277">
        <v>60</v>
      </c>
      <c r="L44" s="19"/>
      <c r="M44"/>
      <c r="N44"/>
      <c r="O44"/>
    </row>
    <row r="45" spans="1:15" x14ac:dyDescent="0.2">
      <c r="A45" s="60">
        <v>63</v>
      </c>
      <c r="B45" s="61" t="s">
        <v>66</v>
      </c>
      <c r="C45" s="1109">
        <v>570</v>
      </c>
      <c r="D45" s="920">
        <v>25</v>
      </c>
      <c r="E45" s="277">
        <v>600</v>
      </c>
      <c r="F45" s="428">
        <v>560</v>
      </c>
      <c r="G45" s="277">
        <v>25</v>
      </c>
      <c r="H45" s="277">
        <v>585</v>
      </c>
      <c r="I45" s="428">
        <v>10</v>
      </c>
      <c r="J45" s="277">
        <v>0</v>
      </c>
      <c r="K45" s="277">
        <v>10</v>
      </c>
      <c r="L45" s="19"/>
      <c r="M45"/>
      <c r="N45"/>
      <c r="O45"/>
    </row>
    <row r="46" spans="1:15" x14ac:dyDescent="0.2">
      <c r="A46" s="60">
        <v>64</v>
      </c>
      <c r="B46" s="61" t="s">
        <v>67</v>
      </c>
      <c r="C46" s="1109">
        <v>345</v>
      </c>
      <c r="D46" s="920">
        <v>5</v>
      </c>
      <c r="E46" s="277">
        <v>350</v>
      </c>
      <c r="F46" s="428">
        <v>315</v>
      </c>
      <c r="G46" s="277">
        <v>5</v>
      </c>
      <c r="H46" s="277">
        <v>325</v>
      </c>
      <c r="I46" s="428">
        <v>25</v>
      </c>
      <c r="J46" s="277">
        <v>0</v>
      </c>
      <c r="K46" s="277">
        <v>25</v>
      </c>
      <c r="L46" s="19"/>
      <c r="M46"/>
      <c r="N46"/>
      <c r="O46"/>
    </row>
    <row r="47" spans="1:15" x14ac:dyDescent="0.2">
      <c r="A47" s="60">
        <v>65</v>
      </c>
      <c r="B47" s="61" t="s">
        <v>68</v>
      </c>
      <c r="C47" s="1109">
        <v>580</v>
      </c>
      <c r="D47" s="920">
        <v>20</v>
      </c>
      <c r="E47" s="277">
        <v>600</v>
      </c>
      <c r="F47" s="428">
        <v>530</v>
      </c>
      <c r="G47" s="277">
        <v>20</v>
      </c>
      <c r="H47" s="277">
        <v>545</v>
      </c>
      <c r="I47" s="428">
        <v>55</v>
      </c>
      <c r="J47" s="277">
        <v>0</v>
      </c>
      <c r="K47" s="277">
        <v>55</v>
      </c>
      <c r="L47" s="19"/>
      <c r="M47"/>
      <c r="N47"/>
      <c r="O47"/>
    </row>
    <row r="48" spans="1:15" x14ac:dyDescent="0.2">
      <c r="A48" s="60">
        <v>66</v>
      </c>
      <c r="B48" s="61" t="s">
        <v>69</v>
      </c>
      <c r="C48" s="1109">
        <v>2415</v>
      </c>
      <c r="D48" s="920">
        <v>130</v>
      </c>
      <c r="E48" s="277">
        <v>2540</v>
      </c>
      <c r="F48" s="428">
        <v>2195</v>
      </c>
      <c r="G48" s="277">
        <v>125</v>
      </c>
      <c r="H48" s="277">
        <v>2315</v>
      </c>
      <c r="I48" s="428">
        <v>220</v>
      </c>
      <c r="J48" s="277">
        <v>5</v>
      </c>
      <c r="K48" s="277">
        <v>225</v>
      </c>
      <c r="L48" s="19"/>
      <c r="M48"/>
      <c r="N48"/>
      <c r="O48"/>
    </row>
    <row r="49" spans="1:15" x14ac:dyDescent="0.2">
      <c r="A49" s="60">
        <v>71</v>
      </c>
      <c r="B49" s="61" t="s">
        <v>70</v>
      </c>
      <c r="C49" s="1109">
        <v>1740</v>
      </c>
      <c r="D49" s="920">
        <v>110</v>
      </c>
      <c r="E49" s="277">
        <v>1855</v>
      </c>
      <c r="F49" s="428">
        <v>1480</v>
      </c>
      <c r="G49" s="277">
        <v>110</v>
      </c>
      <c r="H49" s="277">
        <v>1590</v>
      </c>
      <c r="I49" s="428">
        <v>260</v>
      </c>
      <c r="J49" s="277">
        <v>5</v>
      </c>
      <c r="K49" s="277">
        <v>265</v>
      </c>
      <c r="L49" s="19"/>
      <c r="M49"/>
      <c r="N49"/>
      <c r="O49"/>
    </row>
    <row r="50" spans="1:15" x14ac:dyDescent="0.2">
      <c r="A50" s="60">
        <v>72</v>
      </c>
      <c r="B50" s="61" t="s">
        <v>71</v>
      </c>
      <c r="C50" s="1109">
        <v>3005</v>
      </c>
      <c r="D50" s="920">
        <v>155</v>
      </c>
      <c r="E50" s="277">
        <v>3160</v>
      </c>
      <c r="F50" s="428">
        <v>2665</v>
      </c>
      <c r="G50" s="277">
        <v>140</v>
      </c>
      <c r="H50" s="277">
        <v>2810</v>
      </c>
      <c r="I50" s="428">
        <v>335</v>
      </c>
      <c r="J50" s="277">
        <v>15</v>
      </c>
      <c r="K50" s="277">
        <v>350</v>
      </c>
      <c r="L50" s="19"/>
      <c r="M50"/>
      <c r="N50"/>
      <c r="O50"/>
    </row>
    <row r="51" spans="1:15" x14ac:dyDescent="0.2">
      <c r="A51" s="60">
        <v>81</v>
      </c>
      <c r="B51" s="61" t="s">
        <v>5</v>
      </c>
      <c r="C51" s="1109">
        <v>1600</v>
      </c>
      <c r="D51" s="920">
        <v>85</v>
      </c>
      <c r="E51" s="277">
        <v>1685</v>
      </c>
      <c r="F51" s="428">
        <v>1320</v>
      </c>
      <c r="G51" s="277">
        <v>80</v>
      </c>
      <c r="H51" s="277">
        <v>1400</v>
      </c>
      <c r="I51" s="428">
        <v>280</v>
      </c>
      <c r="J51" s="277">
        <v>5</v>
      </c>
      <c r="K51" s="277">
        <v>285</v>
      </c>
      <c r="L51" s="19"/>
      <c r="M51"/>
      <c r="N51"/>
      <c r="O51"/>
    </row>
    <row r="52" spans="1:15" x14ac:dyDescent="0.2">
      <c r="A52" s="60">
        <v>82</v>
      </c>
      <c r="B52" s="61" t="s">
        <v>72</v>
      </c>
      <c r="C52" s="1109">
        <v>2465</v>
      </c>
      <c r="D52" s="920">
        <v>125</v>
      </c>
      <c r="E52" s="277">
        <v>2590</v>
      </c>
      <c r="F52" s="428">
        <v>1900</v>
      </c>
      <c r="G52" s="277">
        <v>115</v>
      </c>
      <c r="H52" s="277">
        <v>2015</v>
      </c>
      <c r="I52" s="428">
        <v>560</v>
      </c>
      <c r="J52" s="277">
        <v>10</v>
      </c>
      <c r="K52" s="277">
        <v>575</v>
      </c>
      <c r="L52" s="19"/>
      <c r="M52"/>
      <c r="N52"/>
      <c r="O52"/>
    </row>
    <row r="53" spans="1:15" x14ac:dyDescent="0.2">
      <c r="A53" s="60">
        <v>83</v>
      </c>
      <c r="B53" s="61" t="s">
        <v>73</v>
      </c>
      <c r="C53" s="1109">
        <v>1585</v>
      </c>
      <c r="D53" s="920">
        <v>80</v>
      </c>
      <c r="E53" s="277">
        <v>1665</v>
      </c>
      <c r="F53" s="428">
        <v>1300</v>
      </c>
      <c r="G53" s="277">
        <v>75</v>
      </c>
      <c r="H53" s="277">
        <v>1375</v>
      </c>
      <c r="I53" s="428">
        <v>290</v>
      </c>
      <c r="J53" s="277">
        <v>5</v>
      </c>
      <c r="K53" s="277">
        <v>290</v>
      </c>
      <c r="L53" s="19"/>
      <c r="M53"/>
      <c r="N53"/>
      <c r="O53"/>
    </row>
    <row r="54" spans="1:15" x14ac:dyDescent="0.2">
      <c r="A54" s="60">
        <v>91</v>
      </c>
      <c r="B54" s="61" t="s">
        <v>74</v>
      </c>
      <c r="C54" s="1109">
        <v>1515</v>
      </c>
      <c r="D54" s="920">
        <v>90</v>
      </c>
      <c r="E54" s="277">
        <v>1605</v>
      </c>
      <c r="F54" s="428">
        <v>1160</v>
      </c>
      <c r="G54" s="277">
        <v>80</v>
      </c>
      <c r="H54" s="277">
        <v>1240</v>
      </c>
      <c r="I54" s="428">
        <v>350</v>
      </c>
      <c r="J54" s="277">
        <v>10</v>
      </c>
      <c r="K54" s="277">
        <v>365</v>
      </c>
      <c r="L54" s="19"/>
      <c r="M54"/>
      <c r="N54"/>
      <c r="O54"/>
    </row>
    <row r="55" spans="1:15" x14ac:dyDescent="0.2">
      <c r="A55" s="60">
        <v>92</v>
      </c>
      <c r="B55" s="61" t="s">
        <v>351</v>
      </c>
      <c r="C55" s="1109">
        <v>170</v>
      </c>
      <c r="D55" s="920">
        <v>0</v>
      </c>
      <c r="E55" s="277">
        <v>175</v>
      </c>
      <c r="F55" s="428">
        <v>25</v>
      </c>
      <c r="G55" s="277">
        <v>0</v>
      </c>
      <c r="H55" s="277">
        <v>25</v>
      </c>
      <c r="I55" s="428">
        <v>150</v>
      </c>
      <c r="J55" s="277">
        <v>0</v>
      </c>
      <c r="K55" s="277">
        <v>150</v>
      </c>
      <c r="L55" s="19"/>
      <c r="M55"/>
      <c r="N55"/>
      <c r="O55"/>
    </row>
    <row r="56" spans="1:15" x14ac:dyDescent="0.2">
      <c r="A56" s="60">
        <v>93</v>
      </c>
      <c r="B56" s="61" t="s">
        <v>76</v>
      </c>
      <c r="C56" s="1109">
        <v>1625</v>
      </c>
      <c r="D56" s="920">
        <v>80</v>
      </c>
      <c r="E56" s="277">
        <v>1705</v>
      </c>
      <c r="F56" s="428">
        <v>1330</v>
      </c>
      <c r="G56" s="277">
        <v>80</v>
      </c>
      <c r="H56" s="277">
        <v>1410</v>
      </c>
      <c r="I56" s="428">
        <v>295</v>
      </c>
      <c r="J56" s="277">
        <v>0</v>
      </c>
      <c r="K56" s="277">
        <v>300</v>
      </c>
      <c r="L56" s="19"/>
      <c r="M56"/>
      <c r="N56"/>
      <c r="O56"/>
    </row>
    <row r="57" spans="1:15" x14ac:dyDescent="0.2">
      <c r="A57" s="60">
        <v>94</v>
      </c>
      <c r="B57" s="61" t="s">
        <v>77</v>
      </c>
      <c r="C57" s="1109">
        <v>2155</v>
      </c>
      <c r="D57" s="920">
        <v>95</v>
      </c>
      <c r="E57" s="277">
        <v>2255</v>
      </c>
      <c r="F57" s="428">
        <v>1850</v>
      </c>
      <c r="G57" s="277">
        <v>95</v>
      </c>
      <c r="H57" s="277">
        <v>1940</v>
      </c>
      <c r="I57" s="428">
        <v>310</v>
      </c>
      <c r="J57" s="277">
        <v>5</v>
      </c>
      <c r="K57" s="277">
        <v>315</v>
      </c>
      <c r="L57" s="19"/>
      <c r="M57"/>
      <c r="N57"/>
      <c r="O57"/>
    </row>
    <row r="58" spans="1:15" x14ac:dyDescent="0.2">
      <c r="A58" s="60">
        <v>101</v>
      </c>
      <c r="B58" s="61" t="s">
        <v>78</v>
      </c>
      <c r="C58" s="1109">
        <v>3155</v>
      </c>
      <c r="D58" s="920">
        <v>145</v>
      </c>
      <c r="E58" s="277">
        <v>3300</v>
      </c>
      <c r="F58" s="428">
        <v>2940</v>
      </c>
      <c r="G58" s="277">
        <v>140</v>
      </c>
      <c r="H58" s="277">
        <v>3080</v>
      </c>
      <c r="I58" s="428">
        <v>215</v>
      </c>
      <c r="J58" s="277">
        <v>5</v>
      </c>
      <c r="K58" s="277">
        <v>220</v>
      </c>
      <c r="L58" s="19"/>
      <c r="M58"/>
      <c r="N58"/>
      <c r="O58"/>
    </row>
    <row r="59" spans="1:15" x14ac:dyDescent="0.2">
      <c r="A59" s="60">
        <v>102</v>
      </c>
      <c r="B59" s="61" t="s">
        <v>79</v>
      </c>
      <c r="C59" s="1109">
        <v>110</v>
      </c>
      <c r="D59" s="920">
        <v>0</v>
      </c>
      <c r="E59" s="277">
        <v>115</v>
      </c>
      <c r="F59" s="428">
        <v>100</v>
      </c>
      <c r="G59" s="277">
        <v>0</v>
      </c>
      <c r="H59" s="277">
        <v>100</v>
      </c>
      <c r="I59" s="428">
        <v>10</v>
      </c>
      <c r="J59" s="277">
        <v>0</v>
      </c>
      <c r="K59" s="277">
        <v>10</v>
      </c>
      <c r="L59" s="19"/>
      <c r="M59"/>
      <c r="N59"/>
      <c r="O59"/>
    </row>
    <row r="60" spans="1:15" x14ac:dyDescent="0.2">
      <c r="A60" s="60">
        <v>103</v>
      </c>
      <c r="B60" s="61" t="s">
        <v>80</v>
      </c>
      <c r="C60" s="1109">
        <v>950</v>
      </c>
      <c r="D60" s="920">
        <v>20</v>
      </c>
      <c r="E60" s="277">
        <v>975</v>
      </c>
      <c r="F60" s="428">
        <v>810</v>
      </c>
      <c r="G60" s="277">
        <v>20</v>
      </c>
      <c r="H60" s="277">
        <v>830</v>
      </c>
      <c r="I60" s="428">
        <v>140</v>
      </c>
      <c r="J60" s="277">
        <v>0</v>
      </c>
      <c r="K60" s="277">
        <v>140</v>
      </c>
      <c r="L60" s="19"/>
      <c r="M60"/>
      <c r="N60"/>
      <c r="O60"/>
    </row>
    <row r="61" spans="1:15" x14ac:dyDescent="0.2">
      <c r="A61" s="60">
        <v>105</v>
      </c>
      <c r="B61" s="61" t="s">
        <v>81</v>
      </c>
      <c r="C61" s="1109">
        <v>540</v>
      </c>
      <c r="D61" s="920">
        <v>20</v>
      </c>
      <c r="E61" s="277">
        <v>560</v>
      </c>
      <c r="F61" s="428">
        <v>490</v>
      </c>
      <c r="G61" s="277">
        <v>20</v>
      </c>
      <c r="H61" s="277">
        <v>510</v>
      </c>
      <c r="I61" s="428">
        <v>55</v>
      </c>
      <c r="J61" s="277">
        <v>0</v>
      </c>
      <c r="K61" s="277">
        <v>55</v>
      </c>
      <c r="L61" s="19"/>
      <c r="M61"/>
      <c r="N61"/>
      <c r="O61"/>
    </row>
    <row r="62" spans="1:15" x14ac:dyDescent="0.2">
      <c r="A62" s="60">
        <v>106</v>
      </c>
      <c r="B62" s="61" t="s">
        <v>82</v>
      </c>
      <c r="C62" s="1109">
        <v>960</v>
      </c>
      <c r="D62" s="920">
        <v>45</v>
      </c>
      <c r="E62" s="277">
        <v>1005</v>
      </c>
      <c r="F62" s="428">
        <v>880</v>
      </c>
      <c r="G62" s="277">
        <v>45</v>
      </c>
      <c r="H62" s="277">
        <v>925</v>
      </c>
      <c r="I62" s="428">
        <v>80</v>
      </c>
      <c r="J62" s="277">
        <v>0</v>
      </c>
      <c r="K62" s="277">
        <v>80</v>
      </c>
      <c r="L62" s="19"/>
      <c r="M62"/>
      <c r="N62"/>
      <c r="O62"/>
    </row>
    <row r="63" spans="1:15" x14ac:dyDescent="0.2">
      <c r="A63" s="60">
        <v>107</v>
      </c>
      <c r="B63" s="61" t="s">
        <v>83</v>
      </c>
      <c r="C63" s="1109">
        <v>2105</v>
      </c>
      <c r="D63" s="920">
        <v>105</v>
      </c>
      <c r="E63" s="277">
        <v>2210</v>
      </c>
      <c r="F63" s="428">
        <v>1955</v>
      </c>
      <c r="G63" s="277">
        <v>100</v>
      </c>
      <c r="H63" s="277">
        <v>2055</v>
      </c>
      <c r="I63" s="428">
        <v>150</v>
      </c>
      <c r="J63" s="277">
        <v>5</v>
      </c>
      <c r="K63" s="277">
        <v>155</v>
      </c>
      <c r="L63" s="19"/>
      <c r="M63"/>
      <c r="N63"/>
      <c r="O63"/>
    </row>
    <row r="64" spans="1:15" x14ac:dyDescent="0.2">
      <c r="A64" s="60">
        <v>108</v>
      </c>
      <c r="B64" s="61" t="s">
        <v>414</v>
      </c>
      <c r="C64" s="1109">
        <v>1080</v>
      </c>
      <c r="D64" s="920">
        <v>60</v>
      </c>
      <c r="E64" s="277">
        <v>1145</v>
      </c>
      <c r="F64" s="428">
        <v>925</v>
      </c>
      <c r="G64" s="277">
        <v>60</v>
      </c>
      <c r="H64" s="277">
        <v>985</v>
      </c>
      <c r="I64" s="428">
        <v>155</v>
      </c>
      <c r="J64" s="277">
        <v>0</v>
      </c>
      <c r="K64" s="277">
        <v>155</v>
      </c>
      <c r="L64" s="19"/>
      <c r="M64"/>
      <c r="N64"/>
      <c r="O64"/>
    </row>
    <row r="65" spans="1:15" x14ac:dyDescent="0.2">
      <c r="A65" s="60">
        <v>109</v>
      </c>
      <c r="B65" s="61" t="s">
        <v>145</v>
      </c>
      <c r="C65" s="1109">
        <v>520</v>
      </c>
      <c r="D65" s="920">
        <v>15</v>
      </c>
      <c r="E65" s="277">
        <v>540</v>
      </c>
      <c r="F65" s="428">
        <v>500</v>
      </c>
      <c r="G65" s="277">
        <v>15</v>
      </c>
      <c r="H65" s="277">
        <v>515</v>
      </c>
      <c r="I65" s="428">
        <v>20</v>
      </c>
      <c r="J65" s="277">
        <v>0</v>
      </c>
      <c r="K65" s="277">
        <v>20</v>
      </c>
      <c r="L65" s="19"/>
      <c r="M65"/>
      <c r="N65"/>
      <c r="O65"/>
    </row>
    <row r="66" spans="1:15" x14ac:dyDescent="0.2">
      <c r="A66" s="60">
        <v>111</v>
      </c>
      <c r="B66" s="61" t="s">
        <v>85</v>
      </c>
      <c r="C66" s="1109">
        <v>4575</v>
      </c>
      <c r="D66" s="920">
        <v>340</v>
      </c>
      <c r="E66" s="277">
        <v>4915</v>
      </c>
      <c r="F66" s="428">
        <v>3555</v>
      </c>
      <c r="G66" s="277">
        <v>320</v>
      </c>
      <c r="H66" s="277">
        <v>3875</v>
      </c>
      <c r="I66" s="428">
        <v>1025</v>
      </c>
      <c r="J66" s="277">
        <v>20</v>
      </c>
      <c r="K66" s="277">
        <v>1040</v>
      </c>
      <c r="L66" s="19"/>
      <c r="M66"/>
      <c r="N66"/>
      <c r="O66"/>
    </row>
    <row r="67" spans="1:15" x14ac:dyDescent="0.2">
      <c r="A67" s="60">
        <v>112</v>
      </c>
      <c r="B67" s="61" t="s">
        <v>86</v>
      </c>
      <c r="C67" s="1109">
        <v>5685</v>
      </c>
      <c r="D67" s="920">
        <v>355</v>
      </c>
      <c r="E67" s="277">
        <v>6045</v>
      </c>
      <c r="F67" s="428">
        <v>4550</v>
      </c>
      <c r="G67" s="277">
        <v>350</v>
      </c>
      <c r="H67" s="277">
        <v>4900</v>
      </c>
      <c r="I67" s="428">
        <v>1140</v>
      </c>
      <c r="J67" s="277">
        <v>5</v>
      </c>
      <c r="K67" s="277">
        <v>1145</v>
      </c>
      <c r="L67" s="19"/>
      <c r="M67"/>
      <c r="N67"/>
      <c r="O67"/>
    </row>
    <row r="68" spans="1:15" x14ac:dyDescent="0.2">
      <c r="A68" s="60">
        <v>113</v>
      </c>
      <c r="B68" s="61" t="s">
        <v>87</v>
      </c>
      <c r="C68" s="1109">
        <v>485</v>
      </c>
      <c r="D68" s="920">
        <v>20</v>
      </c>
      <c r="E68" s="277">
        <v>505</v>
      </c>
      <c r="F68" s="428">
        <v>390</v>
      </c>
      <c r="G68" s="277">
        <v>15</v>
      </c>
      <c r="H68" s="277">
        <v>405</v>
      </c>
      <c r="I68" s="428">
        <v>95</v>
      </c>
      <c r="J68" s="277">
        <v>5</v>
      </c>
      <c r="K68" s="277">
        <v>100</v>
      </c>
      <c r="L68" s="19"/>
      <c r="M68"/>
      <c r="N68"/>
      <c r="O68"/>
    </row>
    <row r="69" spans="1:15" x14ac:dyDescent="0.2">
      <c r="A69" s="60">
        <v>121</v>
      </c>
      <c r="B69" s="61" t="s">
        <v>61</v>
      </c>
      <c r="C69" s="1109">
        <v>5925</v>
      </c>
      <c r="D69" s="920">
        <v>415</v>
      </c>
      <c r="E69" s="277">
        <v>6340</v>
      </c>
      <c r="F69" s="428">
        <v>4580</v>
      </c>
      <c r="G69" s="277">
        <v>380</v>
      </c>
      <c r="H69" s="277">
        <v>4960</v>
      </c>
      <c r="I69" s="428">
        <v>1345</v>
      </c>
      <c r="J69" s="277">
        <v>35</v>
      </c>
      <c r="K69" s="277">
        <v>1380</v>
      </c>
      <c r="L69" s="19"/>
      <c r="M69"/>
      <c r="N69"/>
      <c r="O69"/>
    </row>
    <row r="70" spans="1:15" x14ac:dyDescent="0.2">
      <c r="A70" s="60">
        <v>122</v>
      </c>
      <c r="B70" s="61" t="s">
        <v>62</v>
      </c>
      <c r="C70" s="1109">
        <v>5310</v>
      </c>
      <c r="D70" s="920">
        <v>260</v>
      </c>
      <c r="E70" s="277">
        <v>5575</v>
      </c>
      <c r="F70" s="428">
        <v>4295</v>
      </c>
      <c r="G70" s="277">
        <v>250</v>
      </c>
      <c r="H70" s="277">
        <v>4545</v>
      </c>
      <c r="I70" s="428">
        <v>1015</v>
      </c>
      <c r="J70" s="277">
        <v>10</v>
      </c>
      <c r="K70" s="277">
        <v>1025</v>
      </c>
      <c r="L70" s="19"/>
      <c r="M70"/>
      <c r="N70"/>
      <c r="O70"/>
    </row>
    <row r="71" spans="1:15" x14ac:dyDescent="0.2">
      <c r="A71" s="60">
        <v>123</v>
      </c>
      <c r="B71" s="61" t="s">
        <v>63</v>
      </c>
      <c r="C71" s="1109">
        <v>2600</v>
      </c>
      <c r="D71" s="920">
        <v>130</v>
      </c>
      <c r="E71" s="277">
        <v>2730</v>
      </c>
      <c r="F71" s="428">
        <v>2245</v>
      </c>
      <c r="G71" s="277">
        <v>120</v>
      </c>
      <c r="H71" s="277">
        <v>2365</v>
      </c>
      <c r="I71" s="428">
        <v>355</v>
      </c>
      <c r="J71" s="277">
        <v>10</v>
      </c>
      <c r="K71" s="277">
        <v>365</v>
      </c>
      <c r="L71" s="19"/>
      <c r="M71"/>
      <c r="N71"/>
      <c r="O71"/>
    </row>
    <row r="72" spans="1:15" x14ac:dyDescent="0.2">
      <c r="A72" s="60"/>
      <c r="B72" s="61"/>
      <c r="C72" s="277"/>
      <c r="D72" s="277"/>
      <c r="E72" s="277"/>
      <c r="F72" s="277"/>
      <c r="G72" s="277"/>
      <c r="H72" s="277"/>
      <c r="I72" s="277"/>
      <c r="J72" s="277"/>
      <c r="K72" s="277"/>
      <c r="L72" s="19"/>
      <c r="M72"/>
      <c r="N72"/>
      <c r="O72"/>
    </row>
    <row r="73" spans="1:15" x14ac:dyDescent="0.2">
      <c r="A73" s="85">
        <v>1</v>
      </c>
      <c r="B73" s="86" t="s">
        <v>2</v>
      </c>
      <c r="C73" s="749">
        <v>15120</v>
      </c>
      <c r="D73" s="674">
        <v>1745</v>
      </c>
      <c r="E73" s="674">
        <v>16860</v>
      </c>
      <c r="F73" s="749">
        <v>11105</v>
      </c>
      <c r="G73" s="674">
        <v>1665</v>
      </c>
      <c r="H73" s="674">
        <v>12770</v>
      </c>
      <c r="I73" s="749">
        <v>4015</v>
      </c>
      <c r="J73" s="674">
        <v>75</v>
      </c>
      <c r="K73" s="674">
        <v>4090</v>
      </c>
      <c r="L73" s="19"/>
      <c r="M73"/>
      <c r="N73"/>
      <c r="O73"/>
    </row>
    <row r="74" spans="1:15" x14ac:dyDescent="0.2">
      <c r="A74" s="85">
        <v>2</v>
      </c>
      <c r="B74" s="86" t="s">
        <v>6</v>
      </c>
      <c r="C74" s="749">
        <v>18465</v>
      </c>
      <c r="D74" s="674">
        <v>710</v>
      </c>
      <c r="E74" s="674">
        <v>19175</v>
      </c>
      <c r="F74" s="749">
        <v>11075</v>
      </c>
      <c r="G74" s="674">
        <v>610</v>
      </c>
      <c r="H74" s="674">
        <v>11685</v>
      </c>
      <c r="I74" s="749">
        <v>7390</v>
      </c>
      <c r="J74" s="674">
        <v>100</v>
      </c>
      <c r="K74" s="674">
        <v>7490</v>
      </c>
      <c r="L74" s="19"/>
      <c r="M74"/>
      <c r="N74"/>
      <c r="O74"/>
    </row>
    <row r="75" spans="1:15" x14ac:dyDescent="0.2">
      <c r="A75" s="85">
        <v>3</v>
      </c>
      <c r="B75" s="86" t="s">
        <v>10</v>
      </c>
      <c r="C75" s="749">
        <v>21440</v>
      </c>
      <c r="D75" s="674">
        <v>1285</v>
      </c>
      <c r="E75" s="674">
        <v>22730</v>
      </c>
      <c r="F75" s="749">
        <v>14315</v>
      </c>
      <c r="G75" s="674">
        <v>1155</v>
      </c>
      <c r="H75" s="674">
        <v>15470</v>
      </c>
      <c r="I75" s="749">
        <v>7125</v>
      </c>
      <c r="J75" s="674">
        <v>135</v>
      </c>
      <c r="K75" s="674">
        <v>7260</v>
      </c>
      <c r="L75" s="19"/>
      <c r="M75"/>
      <c r="N75"/>
      <c r="O75"/>
    </row>
    <row r="76" spans="1:15" x14ac:dyDescent="0.2">
      <c r="A76" s="85">
        <v>4</v>
      </c>
      <c r="B76" s="86" t="s">
        <v>3</v>
      </c>
      <c r="C76" s="749">
        <v>19145</v>
      </c>
      <c r="D76" s="674">
        <v>1050</v>
      </c>
      <c r="E76" s="674">
        <v>20195</v>
      </c>
      <c r="F76" s="749">
        <v>14560</v>
      </c>
      <c r="G76" s="674">
        <v>950</v>
      </c>
      <c r="H76" s="674">
        <v>15510</v>
      </c>
      <c r="I76" s="749">
        <v>4590</v>
      </c>
      <c r="J76" s="674">
        <v>100</v>
      </c>
      <c r="K76" s="674">
        <v>4685</v>
      </c>
      <c r="L76" s="19"/>
      <c r="M76"/>
      <c r="N76"/>
      <c r="O76"/>
    </row>
    <row r="77" spans="1:15" x14ac:dyDescent="0.2">
      <c r="A77" s="85">
        <v>5</v>
      </c>
      <c r="B77" s="86" t="s">
        <v>7</v>
      </c>
      <c r="C77" s="749">
        <v>11060</v>
      </c>
      <c r="D77" s="674">
        <v>630</v>
      </c>
      <c r="E77" s="674">
        <v>11690</v>
      </c>
      <c r="F77" s="749">
        <v>9670</v>
      </c>
      <c r="G77" s="674">
        <v>600</v>
      </c>
      <c r="H77" s="674">
        <v>10270</v>
      </c>
      <c r="I77" s="749">
        <v>1390</v>
      </c>
      <c r="J77" s="674">
        <v>30</v>
      </c>
      <c r="K77" s="674">
        <v>1420</v>
      </c>
      <c r="L77" s="19"/>
      <c r="M77"/>
      <c r="N77"/>
      <c r="O77"/>
    </row>
    <row r="78" spans="1:15" x14ac:dyDescent="0.2">
      <c r="A78" s="85">
        <v>6</v>
      </c>
      <c r="B78" s="86" t="s">
        <v>11</v>
      </c>
      <c r="C78" s="749">
        <v>7255</v>
      </c>
      <c r="D78" s="674">
        <v>325</v>
      </c>
      <c r="E78" s="674">
        <v>7580</v>
      </c>
      <c r="F78" s="749">
        <v>6695</v>
      </c>
      <c r="G78" s="674">
        <v>315</v>
      </c>
      <c r="H78" s="674">
        <v>7010</v>
      </c>
      <c r="I78" s="749">
        <v>560</v>
      </c>
      <c r="J78" s="674">
        <v>10</v>
      </c>
      <c r="K78" s="674">
        <v>570</v>
      </c>
      <c r="L78" s="19"/>
      <c r="M78"/>
      <c r="N78"/>
      <c r="O78"/>
    </row>
    <row r="79" spans="1:15" x14ac:dyDescent="0.2">
      <c r="A79" s="85">
        <v>7</v>
      </c>
      <c r="B79" s="86" t="s">
        <v>4</v>
      </c>
      <c r="C79" s="749">
        <v>4745</v>
      </c>
      <c r="D79" s="674">
        <v>270</v>
      </c>
      <c r="E79" s="674">
        <v>5015</v>
      </c>
      <c r="F79" s="749">
        <v>4145</v>
      </c>
      <c r="G79" s="674">
        <v>250</v>
      </c>
      <c r="H79" s="674">
        <v>4400</v>
      </c>
      <c r="I79" s="749">
        <v>600</v>
      </c>
      <c r="J79" s="674">
        <v>20</v>
      </c>
      <c r="K79" s="674">
        <v>615</v>
      </c>
      <c r="L79" s="19"/>
      <c r="M79"/>
      <c r="N79"/>
      <c r="O79"/>
    </row>
    <row r="80" spans="1:15" x14ac:dyDescent="0.2">
      <c r="A80" s="85">
        <v>8</v>
      </c>
      <c r="B80" s="86" t="s">
        <v>5</v>
      </c>
      <c r="C80" s="749">
        <v>5650</v>
      </c>
      <c r="D80" s="674">
        <v>290</v>
      </c>
      <c r="E80" s="674">
        <v>5940</v>
      </c>
      <c r="F80" s="749">
        <v>4520</v>
      </c>
      <c r="G80" s="674">
        <v>265</v>
      </c>
      <c r="H80" s="674">
        <v>4785</v>
      </c>
      <c r="I80" s="749">
        <v>1130</v>
      </c>
      <c r="J80" s="674">
        <v>25</v>
      </c>
      <c r="K80" s="674">
        <v>1155</v>
      </c>
      <c r="L80" s="19"/>
      <c r="M80"/>
      <c r="N80"/>
      <c r="O80"/>
    </row>
    <row r="81" spans="1:15" x14ac:dyDescent="0.2">
      <c r="A81" s="85">
        <v>9</v>
      </c>
      <c r="B81" s="86" t="s">
        <v>8</v>
      </c>
      <c r="C81" s="749">
        <v>5470</v>
      </c>
      <c r="D81" s="674">
        <v>270</v>
      </c>
      <c r="E81" s="674">
        <v>5740</v>
      </c>
      <c r="F81" s="749">
        <v>4360</v>
      </c>
      <c r="G81" s="674">
        <v>255</v>
      </c>
      <c r="H81" s="674">
        <v>4615</v>
      </c>
      <c r="I81" s="749">
        <v>1105</v>
      </c>
      <c r="J81" s="674">
        <v>15</v>
      </c>
      <c r="K81" s="674">
        <v>1125</v>
      </c>
      <c r="L81" s="19"/>
      <c r="M81"/>
      <c r="N81"/>
      <c r="O81"/>
    </row>
    <row r="82" spans="1:15" x14ac:dyDescent="0.2">
      <c r="A82" s="85">
        <v>10</v>
      </c>
      <c r="B82" s="86" t="s">
        <v>9</v>
      </c>
      <c r="C82" s="749">
        <v>9430</v>
      </c>
      <c r="D82" s="674">
        <v>420</v>
      </c>
      <c r="E82" s="674">
        <v>9845</v>
      </c>
      <c r="F82" s="749">
        <v>8605</v>
      </c>
      <c r="G82" s="674">
        <v>405</v>
      </c>
      <c r="H82" s="674">
        <v>9010</v>
      </c>
      <c r="I82" s="749">
        <v>825</v>
      </c>
      <c r="J82" s="674">
        <v>15</v>
      </c>
      <c r="K82" s="674">
        <v>840</v>
      </c>
      <c r="L82" s="19"/>
      <c r="M82"/>
      <c r="N82"/>
      <c r="O82"/>
    </row>
    <row r="83" spans="1:15" x14ac:dyDescent="0.2">
      <c r="A83" s="85">
        <v>11</v>
      </c>
      <c r="B83" s="86" t="s">
        <v>93</v>
      </c>
      <c r="C83" s="749">
        <v>10750</v>
      </c>
      <c r="D83" s="674">
        <v>715</v>
      </c>
      <c r="E83" s="674">
        <v>11465</v>
      </c>
      <c r="F83" s="749">
        <v>8495</v>
      </c>
      <c r="G83" s="674">
        <v>685</v>
      </c>
      <c r="H83" s="674">
        <v>9180</v>
      </c>
      <c r="I83" s="749">
        <v>2255</v>
      </c>
      <c r="J83" s="674">
        <v>30</v>
      </c>
      <c r="K83" s="674">
        <v>2290</v>
      </c>
      <c r="L83" s="19"/>
      <c r="M83"/>
      <c r="N83"/>
      <c r="O83"/>
    </row>
    <row r="84" spans="1:15" x14ac:dyDescent="0.2">
      <c r="A84" s="85">
        <v>12</v>
      </c>
      <c r="B84" s="86" t="s">
        <v>165</v>
      </c>
      <c r="C84" s="749">
        <v>13840</v>
      </c>
      <c r="D84" s="674">
        <v>805</v>
      </c>
      <c r="E84" s="674">
        <v>14645</v>
      </c>
      <c r="F84" s="749">
        <v>11120</v>
      </c>
      <c r="G84" s="674">
        <v>750</v>
      </c>
      <c r="H84" s="674">
        <v>11875</v>
      </c>
      <c r="I84" s="749">
        <v>2720</v>
      </c>
      <c r="J84" s="674">
        <v>55</v>
      </c>
      <c r="K84" s="674">
        <v>2775</v>
      </c>
      <c r="L84" s="19"/>
      <c r="M84"/>
      <c r="N84"/>
      <c r="O84"/>
    </row>
    <row r="85" spans="1:15" x14ac:dyDescent="0.2">
      <c r="A85" s="85"/>
      <c r="B85" s="86"/>
      <c r="C85" s="749"/>
      <c r="D85" s="674"/>
      <c r="E85" s="674"/>
      <c r="F85" s="674"/>
      <c r="G85" s="674"/>
      <c r="H85" s="674"/>
      <c r="I85" s="674"/>
      <c r="J85" s="674"/>
      <c r="K85" s="674"/>
      <c r="L85" s="19"/>
      <c r="M85"/>
      <c r="N85"/>
      <c r="O85"/>
    </row>
    <row r="86" spans="1:15" x14ac:dyDescent="0.2">
      <c r="A86" s="70"/>
      <c r="B86" s="70" t="s">
        <v>20</v>
      </c>
      <c r="C86" s="749">
        <v>142370</v>
      </c>
      <c r="D86" s="674">
        <v>8515</v>
      </c>
      <c r="E86" s="674">
        <v>150885</v>
      </c>
      <c r="F86" s="749">
        <v>108665</v>
      </c>
      <c r="G86" s="674">
        <v>7905</v>
      </c>
      <c r="H86" s="674">
        <v>116570</v>
      </c>
      <c r="I86" s="749">
        <v>33705</v>
      </c>
      <c r="J86" s="674">
        <v>610</v>
      </c>
      <c r="K86" s="674">
        <v>34315</v>
      </c>
      <c r="L86" s="19"/>
      <c r="M86"/>
      <c r="N86"/>
      <c r="O86"/>
    </row>
    <row r="87" spans="1:15" x14ac:dyDescent="0.2">
      <c r="A87" s="62"/>
      <c r="B87" s="62"/>
      <c r="C87" s="63"/>
      <c r="D87" s="63"/>
      <c r="E87" s="63"/>
      <c r="F87" s="63"/>
      <c r="G87" s="63"/>
      <c r="H87" s="63"/>
      <c r="I87" s="63"/>
      <c r="J87" s="63"/>
      <c r="K87" s="63"/>
    </row>
    <row r="88" spans="1:15" ht="9.75" customHeight="1" x14ac:dyDescent="0.2">
      <c r="A88" s="55"/>
      <c r="B88" s="55"/>
      <c r="C88" s="64"/>
      <c r="D88" s="64"/>
      <c r="E88" s="64"/>
      <c r="F88" s="64"/>
      <c r="G88" s="64"/>
      <c r="H88" s="64"/>
      <c r="I88" s="64"/>
      <c r="J88" s="64"/>
      <c r="K88" s="64"/>
    </row>
    <row r="89" spans="1:15" x14ac:dyDescent="0.2">
      <c r="A89" s="65" t="s">
        <v>218</v>
      </c>
      <c r="B89" s="55"/>
      <c r="C89" s="55"/>
      <c r="D89" s="55"/>
      <c r="E89" s="55"/>
      <c r="F89" s="55"/>
      <c r="G89" s="55"/>
      <c r="H89" s="55"/>
      <c r="I89" s="55"/>
      <c r="J89" s="55"/>
      <c r="K89" s="66" t="s">
        <v>219</v>
      </c>
    </row>
    <row r="90" spans="1:15" x14ac:dyDescent="0.2">
      <c r="A90" s="1040" t="str">
        <f>CONCATENATE("Deutsche und ausländische Einwohner mit Hauptwohnsitz am ",DAY(A1),".",MONTH(A1),".",YEAR(A1))</f>
        <v>Deutsche und ausländische Einwohner mit Hauptwohnsitz am 31.12.2022</v>
      </c>
      <c r="B90" s="55"/>
      <c r="C90" s="55"/>
      <c r="D90" s="55"/>
      <c r="E90" s="55"/>
      <c r="F90" s="55"/>
      <c r="G90" s="55"/>
      <c r="H90" s="55"/>
      <c r="I90" s="55"/>
      <c r="J90" s="55"/>
      <c r="K90" s="55"/>
    </row>
    <row r="91" spans="1:15" x14ac:dyDescent="0.2">
      <c r="A91" s="53"/>
      <c r="B91" s="53"/>
      <c r="C91" s="129"/>
      <c r="D91" s="53"/>
      <c r="E91" s="53"/>
      <c r="F91" s="53"/>
      <c r="G91" s="53"/>
      <c r="H91" s="53"/>
      <c r="I91" s="53"/>
      <c r="J91" s="53"/>
      <c r="K91" s="53"/>
    </row>
    <row r="92" spans="1:15" x14ac:dyDescent="0.2">
      <c r="A92" s="53"/>
      <c r="B92" s="53"/>
      <c r="C92" s="53"/>
      <c r="D92" s="53"/>
      <c r="E92" s="53"/>
      <c r="F92" s="53"/>
      <c r="G92" s="53"/>
      <c r="H92" s="53"/>
      <c r="I92" s="53"/>
      <c r="J92" s="53"/>
      <c r="K92" s="53"/>
    </row>
    <row r="93" spans="1:15" x14ac:dyDescent="0.2">
      <c r="A93" s="53"/>
      <c r="B93" s="53"/>
      <c r="C93" s="53"/>
      <c r="D93" s="53"/>
      <c r="E93" s="53"/>
      <c r="F93" s="53"/>
      <c r="G93" s="53"/>
      <c r="H93" s="53"/>
      <c r="I93" s="53"/>
      <c r="J93" s="53"/>
      <c r="K93" s="53"/>
    </row>
    <row r="94" spans="1:15" x14ac:dyDescent="0.2">
      <c r="A94" s="53"/>
      <c r="B94" s="53"/>
      <c r="C94" s="53"/>
      <c r="D94" s="53"/>
      <c r="E94" s="53"/>
      <c r="F94" s="53"/>
      <c r="G94" s="53"/>
      <c r="H94" s="53"/>
      <c r="I94" s="53"/>
      <c r="J94" s="53"/>
      <c r="K94" s="53"/>
    </row>
    <row r="95" spans="1:15" x14ac:dyDescent="0.2">
      <c r="A95" s="53"/>
      <c r="B95" s="53"/>
      <c r="C95" s="53"/>
      <c r="D95" s="53"/>
      <c r="E95" s="53"/>
      <c r="F95" s="53"/>
      <c r="G95" s="53"/>
      <c r="H95" s="53"/>
      <c r="I95" s="53"/>
      <c r="J95" s="53"/>
      <c r="K95" s="53"/>
    </row>
    <row r="96" spans="1:15" x14ac:dyDescent="0.2">
      <c r="A96" s="53"/>
      <c r="B96" s="53"/>
      <c r="C96" s="53"/>
      <c r="D96" s="53"/>
      <c r="E96" s="53"/>
      <c r="F96" s="53"/>
      <c r="G96" s="53"/>
      <c r="H96" s="53"/>
      <c r="I96" s="53"/>
      <c r="J96" s="53"/>
      <c r="K96" s="53"/>
    </row>
    <row r="97" spans="1:11" x14ac:dyDescent="0.2">
      <c r="A97" s="53"/>
      <c r="B97" s="53"/>
      <c r="C97" s="53"/>
      <c r="D97" s="53"/>
      <c r="E97" s="53"/>
      <c r="F97" s="53"/>
      <c r="G97" s="53"/>
      <c r="H97" s="53"/>
      <c r="I97" s="53"/>
      <c r="J97" s="53"/>
      <c r="K97" s="53"/>
    </row>
    <row r="98" spans="1:11" x14ac:dyDescent="0.2">
      <c r="A98" s="53"/>
      <c r="B98" s="53"/>
      <c r="C98" s="53"/>
      <c r="D98" s="53"/>
      <c r="E98" s="53"/>
      <c r="F98" s="53"/>
      <c r="G98" s="53"/>
      <c r="H98" s="53"/>
      <c r="I98" s="53"/>
      <c r="J98" s="53"/>
      <c r="K98" s="53"/>
    </row>
    <row r="99" spans="1:11" x14ac:dyDescent="0.2">
      <c r="A99" s="53"/>
      <c r="B99" s="53"/>
      <c r="C99" s="53"/>
      <c r="D99" s="53"/>
      <c r="E99" s="53"/>
      <c r="F99" s="53"/>
      <c r="G99" s="53"/>
      <c r="H99" s="53"/>
      <c r="I99" s="53"/>
      <c r="J99" s="53"/>
      <c r="K99" s="53"/>
    </row>
    <row r="100" spans="1:11" x14ac:dyDescent="0.2">
      <c r="A100" s="53"/>
      <c r="B100" s="53"/>
      <c r="C100" s="53"/>
      <c r="D100" s="53"/>
      <c r="E100" s="53"/>
      <c r="F100" s="53"/>
      <c r="G100" s="53"/>
      <c r="H100" s="53"/>
      <c r="I100" s="53"/>
      <c r="J100" s="53"/>
      <c r="K100" s="53"/>
    </row>
    <row r="101" spans="1:11" x14ac:dyDescent="0.2">
      <c r="A101" s="53"/>
      <c r="B101" s="53"/>
      <c r="C101" s="53"/>
      <c r="D101" s="53"/>
      <c r="E101" s="53"/>
      <c r="F101" s="53"/>
      <c r="G101" s="53"/>
      <c r="H101" s="53"/>
      <c r="I101" s="53"/>
      <c r="J101" s="53"/>
      <c r="K101" s="53"/>
    </row>
    <row r="102" spans="1:11" x14ac:dyDescent="0.2">
      <c r="A102" s="53"/>
      <c r="B102" s="53"/>
      <c r="C102" s="53"/>
      <c r="D102" s="53"/>
      <c r="E102" s="53"/>
      <c r="F102" s="53"/>
      <c r="G102" s="53"/>
      <c r="H102" s="53"/>
      <c r="I102" s="53"/>
      <c r="J102" s="53"/>
      <c r="K102" s="53"/>
    </row>
    <row r="103" spans="1:11" x14ac:dyDescent="0.2">
      <c r="A103" s="53"/>
      <c r="B103" s="53"/>
      <c r="C103" s="53"/>
      <c r="D103" s="53"/>
      <c r="E103" s="53"/>
      <c r="F103" s="53"/>
      <c r="G103" s="53"/>
      <c r="H103" s="53"/>
      <c r="I103" s="53"/>
      <c r="J103" s="53"/>
      <c r="K103" s="53"/>
    </row>
    <row r="104" spans="1:11" x14ac:dyDescent="0.2">
      <c r="A104" s="53"/>
      <c r="B104" s="53"/>
      <c r="C104" s="53"/>
      <c r="D104" s="53"/>
      <c r="E104" s="53"/>
      <c r="F104" s="53"/>
      <c r="G104" s="53"/>
      <c r="H104" s="53"/>
      <c r="I104" s="53"/>
      <c r="J104" s="53"/>
      <c r="K104" s="53"/>
    </row>
    <row r="105" spans="1:11" x14ac:dyDescent="0.2">
      <c r="A105" s="53"/>
      <c r="B105" s="53"/>
      <c r="C105" s="53"/>
      <c r="D105" s="53"/>
      <c r="E105" s="53"/>
      <c r="F105" s="53"/>
      <c r="G105" s="53"/>
      <c r="H105" s="53"/>
      <c r="I105" s="53"/>
      <c r="J105" s="53"/>
      <c r="K105" s="53"/>
    </row>
    <row r="106" spans="1:11" x14ac:dyDescent="0.2">
      <c r="A106" s="53"/>
      <c r="B106" s="53"/>
      <c r="C106" s="53"/>
      <c r="D106" s="53"/>
      <c r="E106" s="53"/>
      <c r="F106" s="53"/>
      <c r="G106" s="53"/>
      <c r="H106" s="53"/>
      <c r="I106" s="53"/>
      <c r="J106" s="53"/>
      <c r="K106" s="53"/>
    </row>
    <row r="107" spans="1:11" x14ac:dyDescent="0.2">
      <c r="A107" s="53"/>
      <c r="B107" s="53"/>
      <c r="C107" s="53"/>
      <c r="D107" s="53"/>
      <c r="E107" s="53"/>
      <c r="F107" s="53"/>
      <c r="G107" s="53"/>
      <c r="H107" s="53"/>
      <c r="I107" s="53"/>
      <c r="J107" s="53"/>
      <c r="K107" s="53"/>
    </row>
    <row r="108" spans="1:11" x14ac:dyDescent="0.2">
      <c r="A108" s="53"/>
      <c r="B108" s="53"/>
      <c r="C108" s="53"/>
      <c r="D108" s="53"/>
      <c r="E108" s="53"/>
      <c r="F108" s="53"/>
      <c r="G108" s="53"/>
      <c r="H108" s="53"/>
      <c r="I108" s="53"/>
      <c r="J108" s="53"/>
      <c r="K108" s="53"/>
    </row>
    <row r="109" spans="1:11" x14ac:dyDescent="0.2">
      <c r="A109" s="53"/>
      <c r="B109" s="53"/>
      <c r="C109" s="53"/>
      <c r="D109" s="53"/>
      <c r="E109" s="53"/>
      <c r="F109" s="53"/>
      <c r="G109" s="53"/>
      <c r="H109" s="53"/>
      <c r="I109" s="53"/>
      <c r="J109" s="53"/>
      <c r="K109" s="53"/>
    </row>
    <row r="110" spans="1:11" x14ac:dyDescent="0.2">
      <c r="A110" s="53"/>
      <c r="B110" s="53"/>
      <c r="C110" s="53"/>
      <c r="D110" s="53"/>
      <c r="E110" s="53"/>
      <c r="F110" s="53"/>
      <c r="G110" s="53"/>
      <c r="H110" s="53"/>
      <c r="I110" s="53"/>
      <c r="J110" s="53"/>
      <c r="K110" s="53"/>
    </row>
    <row r="111" spans="1:11" x14ac:dyDescent="0.2">
      <c r="A111" s="53"/>
      <c r="B111" s="53"/>
      <c r="C111" s="53"/>
      <c r="D111" s="53"/>
      <c r="E111" s="53"/>
      <c r="F111" s="53"/>
      <c r="G111" s="53"/>
      <c r="H111" s="53"/>
      <c r="I111" s="53"/>
      <c r="J111" s="53"/>
      <c r="K111" s="66" t="s">
        <v>334</v>
      </c>
    </row>
    <row r="118" spans="3:11" x14ac:dyDescent="0.2">
      <c r="C118" s="20"/>
      <c r="D118" s="20"/>
      <c r="E118" s="20"/>
      <c r="F118" s="20"/>
      <c r="G118" s="20"/>
      <c r="H118" s="20"/>
      <c r="I118" s="20"/>
      <c r="J118" s="20"/>
      <c r="K118" s="20"/>
    </row>
  </sheetData>
  <hyperlinks>
    <hyperlink ref="K1" location="INHALT!A1" display="INHALT!A1" xr:uid="{27C69B7E-6D44-4C07-A1C0-9881C9A5D63D}"/>
  </hyperlinks>
  <printOptions horizontalCentered="1"/>
  <pageMargins left="0.23622047244094491" right="0.27559055118110237" top="0.23622047244094491" bottom="0.34" header="0.15748031496062992" footer="0.23"/>
  <pageSetup paperSize="9" scale="95" firstPageNumber="6" fitToHeight="0" orientation="portrait" useFirstPageNumber="1" r:id="rId1"/>
  <headerFooter>
    <oddFooter>Seite &amp;P</oddFooter>
  </headerFooter>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B122"/>
  <sheetViews>
    <sheetView showWhiteSpace="0" zoomScaleNormal="100" zoomScaleSheetLayoutView="70" workbookViewId="0">
      <pane xSplit="2" ySplit="7" topLeftCell="C9" activePane="bottomRight" state="frozen"/>
      <selection activeCell="A80" sqref="A80:XFD80"/>
      <selection pane="topRight" activeCell="A80" sqref="A80:XFD80"/>
      <selection pane="bottomLeft" activeCell="A80" sqref="A80:XFD80"/>
      <selection pane="bottomRight" activeCell="E14" sqref="E14"/>
    </sheetView>
  </sheetViews>
  <sheetFormatPr baseColWidth="10" defaultRowHeight="12.75" x14ac:dyDescent="0.2"/>
  <cols>
    <col min="1" max="1" width="6" customWidth="1"/>
    <col min="2" max="2" width="22" customWidth="1"/>
    <col min="3" max="3" width="7.5703125" customWidth="1"/>
    <col min="4" max="4" width="9.85546875" bestFit="1" customWidth="1"/>
    <col min="5" max="5" width="9.140625" customWidth="1"/>
    <col min="6" max="6" width="11" customWidth="1"/>
    <col min="7" max="7" width="11.140625" customWidth="1"/>
    <col min="8" max="8" width="10.85546875" customWidth="1"/>
    <col min="9" max="9" width="11.7109375" customWidth="1"/>
    <col min="10" max="10" width="11.28515625" customWidth="1"/>
    <col min="11" max="11" width="11.140625" customWidth="1"/>
    <col min="12" max="12" width="8.42578125" customWidth="1"/>
  </cols>
  <sheetData>
    <row r="1" spans="1:54" x14ac:dyDescent="0.2">
      <c r="A1" s="1031">
        <v>44926</v>
      </c>
      <c r="B1" s="55"/>
      <c r="C1" s="55"/>
      <c r="D1" s="55"/>
      <c r="E1" s="55"/>
      <c r="F1" s="55"/>
      <c r="G1" s="55"/>
      <c r="H1" s="55"/>
      <c r="I1" s="55"/>
      <c r="J1" s="55"/>
      <c r="K1" s="55"/>
      <c r="L1" s="1045" t="s">
        <v>476</v>
      </c>
    </row>
    <row r="2" spans="1:54" ht="15.75" x14ac:dyDescent="0.25">
      <c r="A2" s="54" t="s">
        <v>481</v>
      </c>
      <c r="B2" s="55"/>
      <c r="C2" s="55"/>
      <c r="D2" s="55"/>
      <c r="E2" s="55"/>
      <c r="F2" s="55"/>
      <c r="G2" s="55"/>
      <c r="H2" s="55"/>
      <c r="I2" s="55"/>
      <c r="J2" s="55"/>
      <c r="K2" s="55"/>
      <c r="L2" s="55"/>
    </row>
    <row r="3" spans="1:54" x14ac:dyDescent="0.2">
      <c r="A3" s="70" t="s">
        <v>392</v>
      </c>
      <c r="B3" s="55"/>
      <c r="C3" s="55"/>
      <c r="D3" s="55"/>
      <c r="E3" s="55"/>
      <c r="F3" s="55"/>
      <c r="G3" s="55"/>
      <c r="H3" s="55"/>
      <c r="I3" s="55"/>
      <c r="J3" s="55"/>
      <c r="K3" s="55"/>
      <c r="L3" s="55"/>
    </row>
    <row r="4" spans="1:54" ht="15.75" x14ac:dyDescent="0.25">
      <c r="A4" s="54"/>
      <c r="B4" s="55"/>
      <c r="C4" s="55"/>
      <c r="D4" s="55"/>
      <c r="E4" s="55"/>
      <c r="F4" s="55"/>
      <c r="G4" s="55"/>
      <c r="H4" s="55"/>
      <c r="I4" s="55"/>
      <c r="J4" s="55"/>
      <c r="K4" s="55"/>
      <c r="L4" s="66" t="s">
        <v>473</v>
      </c>
    </row>
    <row r="5" spans="1:54" ht="19.149999999999999" customHeight="1" x14ac:dyDescent="0.2">
      <c r="A5" s="143" t="s">
        <v>201</v>
      </c>
      <c r="B5" s="134" t="s">
        <v>229</v>
      </c>
      <c r="C5" s="135" t="s">
        <v>224</v>
      </c>
      <c r="D5" s="133"/>
      <c r="E5" s="133"/>
      <c r="F5" s="133"/>
      <c r="G5" s="133"/>
      <c r="H5" s="133"/>
      <c r="I5" s="133"/>
      <c r="J5" s="133"/>
      <c r="K5" s="133"/>
      <c r="L5" s="133"/>
      <c r="M5" s="1"/>
    </row>
    <row r="6" spans="1:54" s="2" customFormat="1" ht="43.15" customHeight="1" x14ac:dyDescent="0.2">
      <c r="A6" s="297" t="s">
        <v>202</v>
      </c>
      <c r="B6" s="299" t="s">
        <v>172</v>
      </c>
      <c r="C6" s="118" t="s">
        <v>227</v>
      </c>
      <c r="D6" s="119" t="s">
        <v>22</v>
      </c>
      <c r="E6" s="119" t="s">
        <v>21</v>
      </c>
      <c r="F6" s="119" t="s">
        <v>17</v>
      </c>
      <c r="G6" s="119" t="s">
        <v>24</v>
      </c>
      <c r="H6" s="119" t="s">
        <v>23</v>
      </c>
      <c r="I6" s="119" t="s">
        <v>18</v>
      </c>
      <c r="J6" s="119" t="s">
        <v>225</v>
      </c>
      <c r="K6" s="119" t="s">
        <v>226</v>
      </c>
      <c r="L6" s="120" t="s">
        <v>228</v>
      </c>
      <c r="M6" s="67"/>
    </row>
    <row r="7" spans="1:54" s="2" customFormat="1" x14ac:dyDescent="0.2">
      <c r="A7" s="298"/>
      <c r="B7" s="271"/>
      <c r="C7" s="105" t="s">
        <v>223</v>
      </c>
      <c r="D7" s="104" t="s">
        <v>223</v>
      </c>
      <c r="E7" s="104" t="s">
        <v>223</v>
      </c>
      <c r="F7" s="104" t="s">
        <v>223</v>
      </c>
      <c r="G7" s="104" t="s">
        <v>223</v>
      </c>
      <c r="H7" s="104" t="s">
        <v>223</v>
      </c>
      <c r="I7" s="104" t="s">
        <v>223</v>
      </c>
      <c r="J7" s="104" t="s">
        <v>223</v>
      </c>
      <c r="K7" s="104" t="s">
        <v>223</v>
      </c>
      <c r="L7" s="591" t="s">
        <v>222</v>
      </c>
      <c r="M7" s="67"/>
    </row>
    <row r="8" spans="1:54" s="2" customFormat="1" x14ac:dyDescent="0.2">
      <c r="A8" s="58"/>
      <c r="B8" s="58"/>
      <c r="C8" s="124"/>
      <c r="D8" s="124"/>
      <c r="E8" s="124"/>
      <c r="F8" s="124"/>
      <c r="G8" s="124"/>
      <c r="H8" s="124"/>
      <c r="I8" s="124"/>
      <c r="J8" s="124"/>
      <c r="K8" s="124"/>
      <c r="L8" s="125"/>
    </row>
    <row r="9" spans="1:54" x14ac:dyDescent="0.2">
      <c r="A9" s="60">
        <v>10</v>
      </c>
      <c r="B9" s="61" t="s">
        <v>37</v>
      </c>
      <c r="C9" s="834">
        <v>585</v>
      </c>
      <c r="D9" s="277">
        <v>310</v>
      </c>
      <c r="E9" s="835">
        <v>275</v>
      </c>
      <c r="F9" s="277">
        <v>400</v>
      </c>
      <c r="G9" s="277">
        <v>215</v>
      </c>
      <c r="H9" s="835">
        <v>180</v>
      </c>
      <c r="I9" s="277">
        <v>185</v>
      </c>
      <c r="J9" s="277">
        <v>95</v>
      </c>
      <c r="K9" s="277">
        <v>90</v>
      </c>
      <c r="L9" s="693">
        <v>31.849315068493151</v>
      </c>
      <c r="M9" s="19"/>
      <c r="N9" s="3"/>
      <c r="O9" s="3"/>
      <c r="P9" s="1116"/>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row>
    <row r="10" spans="1:54" x14ac:dyDescent="0.2">
      <c r="A10" s="60">
        <v>11</v>
      </c>
      <c r="B10" s="61" t="s">
        <v>38</v>
      </c>
      <c r="C10" s="834">
        <v>1285</v>
      </c>
      <c r="D10" s="277">
        <v>715</v>
      </c>
      <c r="E10" s="835">
        <v>570</v>
      </c>
      <c r="F10" s="277">
        <v>775</v>
      </c>
      <c r="G10" s="277">
        <v>400</v>
      </c>
      <c r="H10" s="835">
        <v>370</v>
      </c>
      <c r="I10" s="277">
        <v>510</v>
      </c>
      <c r="J10" s="277">
        <v>315</v>
      </c>
      <c r="K10" s="277">
        <v>200</v>
      </c>
      <c r="L10" s="693">
        <v>39.844357976653697</v>
      </c>
      <c r="M10" s="19"/>
      <c r="P10" s="1116"/>
    </row>
    <row r="11" spans="1:54" x14ac:dyDescent="0.2">
      <c r="A11" s="60">
        <v>12</v>
      </c>
      <c r="B11" s="61" t="s">
        <v>90</v>
      </c>
      <c r="C11" s="834">
        <v>2440</v>
      </c>
      <c r="D11" s="277">
        <v>1280</v>
      </c>
      <c r="E11" s="835">
        <v>1165</v>
      </c>
      <c r="F11" s="277">
        <v>1655</v>
      </c>
      <c r="G11" s="277">
        <v>845</v>
      </c>
      <c r="H11" s="835">
        <v>810</v>
      </c>
      <c r="I11" s="277">
        <v>790</v>
      </c>
      <c r="J11" s="277">
        <v>430</v>
      </c>
      <c r="K11" s="277">
        <v>355</v>
      </c>
      <c r="L11" s="693">
        <v>32.268632268632267</v>
      </c>
      <c r="M11" s="19"/>
      <c r="P11" s="1116"/>
    </row>
    <row r="12" spans="1:54" x14ac:dyDescent="0.2">
      <c r="A12" s="60">
        <v>13</v>
      </c>
      <c r="B12" s="61" t="s">
        <v>39</v>
      </c>
      <c r="C12" s="834">
        <v>360</v>
      </c>
      <c r="D12" s="277">
        <v>190</v>
      </c>
      <c r="E12" s="835">
        <v>170</v>
      </c>
      <c r="F12" s="277">
        <v>250</v>
      </c>
      <c r="G12" s="277">
        <v>130</v>
      </c>
      <c r="H12" s="835">
        <v>120</v>
      </c>
      <c r="I12" s="277">
        <v>105</v>
      </c>
      <c r="J12" s="277">
        <v>60</v>
      </c>
      <c r="K12" s="277">
        <v>50</v>
      </c>
      <c r="L12" s="693">
        <v>29.608938547486037</v>
      </c>
      <c r="M12" s="19"/>
      <c r="P12" s="1116"/>
    </row>
    <row r="13" spans="1:54" x14ac:dyDescent="0.2">
      <c r="A13" s="60">
        <v>14</v>
      </c>
      <c r="B13" s="61" t="s">
        <v>40</v>
      </c>
      <c r="C13" s="834">
        <v>2690</v>
      </c>
      <c r="D13" s="277">
        <v>1505</v>
      </c>
      <c r="E13" s="835">
        <v>1190</v>
      </c>
      <c r="F13" s="277">
        <v>1720</v>
      </c>
      <c r="G13" s="277">
        <v>935</v>
      </c>
      <c r="H13" s="835">
        <v>785</v>
      </c>
      <c r="I13" s="277">
        <v>970</v>
      </c>
      <c r="J13" s="277">
        <v>570</v>
      </c>
      <c r="K13" s="277">
        <v>400</v>
      </c>
      <c r="L13" s="693">
        <v>36.106983655274888</v>
      </c>
      <c r="M13" s="19"/>
      <c r="P13" s="1116"/>
    </row>
    <row r="14" spans="1:54" x14ac:dyDescent="0.2">
      <c r="A14" s="60">
        <v>15</v>
      </c>
      <c r="B14" s="61" t="s">
        <v>41</v>
      </c>
      <c r="C14" s="834">
        <v>1205</v>
      </c>
      <c r="D14" s="277">
        <v>575</v>
      </c>
      <c r="E14" s="835">
        <v>630</v>
      </c>
      <c r="F14" s="277">
        <v>1100</v>
      </c>
      <c r="G14" s="277">
        <v>510</v>
      </c>
      <c r="H14" s="835">
        <v>590</v>
      </c>
      <c r="I14" s="277">
        <v>105</v>
      </c>
      <c r="J14" s="277">
        <v>65</v>
      </c>
      <c r="K14" s="277">
        <v>40</v>
      </c>
      <c r="L14" s="693">
        <v>8.7893864013267002</v>
      </c>
      <c r="M14" s="19"/>
      <c r="P14" s="1116"/>
    </row>
    <row r="15" spans="1:54" x14ac:dyDescent="0.2">
      <c r="A15" s="60">
        <v>16</v>
      </c>
      <c r="B15" s="61" t="s">
        <v>99</v>
      </c>
      <c r="C15" s="834">
        <v>2865</v>
      </c>
      <c r="D15" s="277">
        <v>1385</v>
      </c>
      <c r="E15" s="835">
        <v>1485</v>
      </c>
      <c r="F15" s="277">
        <v>2485</v>
      </c>
      <c r="G15" s="277">
        <v>1195</v>
      </c>
      <c r="H15" s="835">
        <v>1290</v>
      </c>
      <c r="I15" s="277">
        <v>385</v>
      </c>
      <c r="J15" s="277">
        <v>190</v>
      </c>
      <c r="K15" s="277">
        <v>195</v>
      </c>
      <c r="L15" s="693">
        <v>13.393791419602371</v>
      </c>
      <c r="M15" s="19"/>
      <c r="P15" s="1116"/>
    </row>
    <row r="16" spans="1:54" x14ac:dyDescent="0.2">
      <c r="A16" s="60">
        <v>17</v>
      </c>
      <c r="B16" s="61" t="s">
        <v>42</v>
      </c>
      <c r="C16" s="834">
        <v>3685</v>
      </c>
      <c r="D16" s="277">
        <v>1925</v>
      </c>
      <c r="E16" s="835">
        <v>1760</v>
      </c>
      <c r="F16" s="277">
        <v>2725</v>
      </c>
      <c r="G16" s="277">
        <v>1405</v>
      </c>
      <c r="H16" s="835">
        <v>1320</v>
      </c>
      <c r="I16" s="277">
        <v>960</v>
      </c>
      <c r="J16" s="277">
        <v>520</v>
      </c>
      <c r="K16" s="277">
        <v>445</v>
      </c>
      <c r="L16" s="693">
        <v>26.085776330076005</v>
      </c>
      <c r="M16" s="19"/>
      <c r="P16" s="1116"/>
    </row>
    <row r="17" spans="1:16" x14ac:dyDescent="0.2">
      <c r="A17" s="60">
        <v>21</v>
      </c>
      <c r="B17" s="61" t="s">
        <v>43</v>
      </c>
      <c r="C17" s="834">
        <v>1740</v>
      </c>
      <c r="D17" s="277">
        <v>925</v>
      </c>
      <c r="E17" s="835">
        <v>815</v>
      </c>
      <c r="F17" s="277">
        <v>1210</v>
      </c>
      <c r="G17" s="277">
        <v>605</v>
      </c>
      <c r="H17" s="835">
        <v>605</v>
      </c>
      <c r="I17" s="277">
        <v>530</v>
      </c>
      <c r="J17" s="277">
        <v>325</v>
      </c>
      <c r="K17" s="277">
        <v>210</v>
      </c>
      <c r="L17" s="693">
        <v>30.517241379310345</v>
      </c>
      <c r="M17" s="19"/>
      <c r="P17" s="1116"/>
    </row>
    <row r="18" spans="1:16" x14ac:dyDescent="0.2">
      <c r="A18" s="60">
        <v>22</v>
      </c>
      <c r="B18" s="61" t="s">
        <v>44</v>
      </c>
      <c r="C18" s="834">
        <v>1555</v>
      </c>
      <c r="D18" s="277">
        <v>805</v>
      </c>
      <c r="E18" s="835">
        <v>750</v>
      </c>
      <c r="F18" s="277">
        <v>1040</v>
      </c>
      <c r="G18" s="277">
        <v>550</v>
      </c>
      <c r="H18" s="835">
        <v>490</v>
      </c>
      <c r="I18" s="277">
        <v>515</v>
      </c>
      <c r="J18" s="277">
        <v>255</v>
      </c>
      <c r="K18" s="277">
        <v>260</v>
      </c>
      <c r="L18" s="693">
        <v>33.075933075933079</v>
      </c>
      <c r="M18" s="19"/>
      <c r="P18" s="1116"/>
    </row>
    <row r="19" spans="1:16" x14ac:dyDescent="0.2">
      <c r="A19" s="60">
        <v>23</v>
      </c>
      <c r="B19" s="61" t="s">
        <v>45</v>
      </c>
      <c r="C19" s="834">
        <v>3920</v>
      </c>
      <c r="D19" s="277">
        <v>1980</v>
      </c>
      <c r="E19" s="835">
        <v>1935</v>
      </c>
      <c r="F19" s="277">
        <v>2245</v>
      </c>
      <c r="G19" s="277">
        <v>1060</v>
      </c>
      <c r="H19" s="835">
        <v>1185</v>
      </c>
      <c r="I19" s="277">
        <v>1675</v>
      </c>
      <c r="J19" s="277">
        <v>925</v>
      </c>
      <c r="K19" s="277">
        <v>750</v>
      </c>
      <c r="L19" s="693">
        <v>42.740495024240879</v>
      </c>
      <c r="M19" s="19"/>
      <c r="P19" s="1116"/>
    </row>
    <row r="20" spans="1:16" x14ac:dyDescent="0.2">
      <c r="A20" s="60">
        <v>24</v>
      </c>
      <c r="B20" s="61" t="s">
        <v>46</v>
      </c>
      <c r="C20" s="834">
        <v>6660</v>
      </c>
      <c r="D20" s="277">
        <v>3370</v>
      </c>
      <c r="E20" s="835">
        <v>3290</v>
      </c>
      <c r="F20" s="277">
        <v>3780</v>
      </c>
      <c r="G20" s="277">
        <v>1885</v>
      </c>
      <c r="H20" s="835">
        <v>1895</v>
      </c>
      <c r="I20" s="277">
        <v>2880</v>
      </c>
      <c r="J20" s="277">
        <v>1485</v>
      </c>
      <c r="K20" s="277">
        <v>1390</v>
      </c>
      <c r="L20" s="693">
        <v>43.221738477706054</v>
      </c>
      <c r="M20" s="19"/>
      <c r="P20" s="1116"/>
    </row>
    <row r="21" spans="1:16" x14ac:dyDescent="0.2">
      <c r="A21" s="60">
        <v>25</v>
      </c>
      <c r="B21" s="61" t="s">
        <v>180</v>
      </c>
      <c r="C21" s="834">
        <v>1900</v>
      </c>
      <c r="D21" s="277">
        <v>980</v>
      </c>
      <c r="E21" s="835">
        <v>920</v>
      </c>
      <c r="F21" s="277">
        <v>985</v>
      </c>
      <c r="G21" s="277">
        <v>480</v>
      </c>
      <c r="H21" s="835">
        <v>505</v>
      </c>
      <c r="I21" s="277">
        <v>915</v>
      </c>
      <c r="J21" s="277">
        <v>500</v>
      </c>
      <c r="K21" s="277">
        <v>415</v>
      </c>
      <c r="L21" s="693">
        <v>48.155953635405687</v>
      </c>
      <c r="M21" s="19"/>
      <c r="P21" s="1116"/>
    </row>
    <row r="22" spans="1:16" x14ac:dyDescent="0.2">
      <c r="A22" s="60">
        <v>26</v>
      </c>
      <c r="B22" s="61" t="s">
        <v>164</v>
      </c>
      <c r="C22" s="834">
        <v>2695</v>
      </c>
      <c r="D22" s="277">
        <v>1290</v>
      </c>
      <c r="E22" s="835">
        <v>1405</v>
      </c>
      <c r="F22" s="277">
        <v>1815</v>
      </c>
      <c r="G22" s="277">
        <v>845</v>
      </c>
      <c r="H22" s="835">
        <v>970</v>
      </c>
      <c r="I22" s="277">
        <v>880</v>
      </c>
      <c r="J22" s="277">
        <v>440</v>
      </c>
      <c r="K22" s="277">
        <v>440</v>
      </c>
      <c r="L22" s="693">
        <v>32.615955473098332</v>
      </c>
      <c r="M22" s="19"/>
      <c r="P22" s="1116"/>
    </row>
    <row r="23" spans="1:16" x14ac:dyDescent="0.2">
      <c r="A23" s="60">
        <v>31</v>
      </c>
      <c r="B23" s="61" t="s">
        <v>47</v>
      </c>
      <c r="C23" s="834">
        <v>3935</v>
      </c>
      <c r="D23" s="277">
        <v>2050</v>
      </c>
      <c r="E23" s="835">
        <v>1890</v>
      </c>
      <c r="F23" s="277">
        <v>2610</v>
      </c>
      <c r="G23" s="277">
        <v>1345</v>
      </c>
      <c r="H23" s="835">
        <v>1265</v>
      </c>
      <c r="I23" s="277">
        <v>1330</v>
      </c>
      <c r="J23" s="277">
        <v>705</v>
      </c>
      <c r="K23" s="277">
        <v>625</v>
      </c>
      <c r="L23" s="693">
        <v>33.731267462534923</v>
      </c>
      <c r="M23" s="19"/>
      <c r="P23" s="1116"/>
    </row>
    <row r="24" spans="1:16" x14ac:dyDescent="0.2">
      <c r="A24" s="60">
        <v>32</v>
      </c>
      <c r="B24" s="61" t="s">
        <v>48</v>
      </c>
      <c r="C24" s="834">
        <v>5975</v>
      </c>
      <c r="D24" s="277">
        <v>3060</v>
      </c>
      <c r="E24" s="835">
        <v>2915</v>
      </c>
      <c r="F24" s="277">
        <v>3850</v>
      </c>
      <c r="G24" s="277">
        <v>1940</v>
      </c>
      <c r="H24" s="835">
        <v>1910</v>
      </c>
      <c r="I24" s="277">
        <v>2125</v>
      </c>
      <c r="J24" s="277">
        <v>1120</v>
      </c>
      <c r="K24" s="277">
        <v>1005</v>
      </c>
      <c r="L24" s="693">
        <v>35.569683787853442</v>
      </c>
      <c r="M24" s="19"/>
      <c r="P24" s="1116"/>
    </row>
    <row r="25" spans="1:16" x14ac:dyDescent="0.2">
      <c r="A25" s="60">
        <v>33</v>
      </c>
      <c r="B25" s="61" t="s">
        <v>181</v>
      </c>
      <c r="C25" s="834">
        <v>75</v>
      </c>
      <c r="D25" s="277">
        <v>45</v>
      </c>
      <c r="E25" s="835">
        <v>30</v>
      </c>
      <c r="F25" s="277">
        <v>30</v>
      </c>
      <c r="G25" s="277">
        <v>20</v>
      </c>
      <c r="H25" s="835">
        <v>10</v>
      </c>
      <c r="I25" s="277">
        <v>45</v>
      </c>
      <c r="J25" s="277">
        <v>25</v>
      </c>
      <c r="K25" s="277">
        <v>15</v>
      </c>
      <c r="L25" s="693">
        <v>57.333333333333336</v>
      </c>
      <c r="M25" s="19"/>
      <c r="P25" s="1116"/>
    </row>
    <row r="26" spans="1:16" x14ac:dyDescent="0.2">
      <c r="A26" s="60">
        <v>34</v>
      </c>
      <c r="B26" s="61" t="s">
        <v>49</v>
      </c>
      <c r="C26" s="834">
        <v>4465</v>
      </c>
      <c r="D26" s="277">
        <v>2300</v>
      </c>
      <c r="E26" s="835">
        <v>2160</v>
      </c>
      <c r="F26" s="277">
        <v>3400</v>
      </c>
      <c r="G26" s="277">
        <v>1735</v>
      </c>
      <c r="H26" s="835">
        <v>1665</v>
      </c>
      <c r="I26" s="277">
        <v>1060</v>
      </c>
      <c r="J26" s="277">
        <v>565</v>
      </c>
      <c r="K26" s="277">
        <v>495</v>
      </c>
      <c r="L26" s="693">
        <v>23.795653148106656</v>
      </c>
      <c r="M26" s="19"/>
      <c r="P26" s="1116"/>
    </row>
    <row r="27" spans="1:16" x14ac:dyDescent="0.2">
      <c r="A27" s="60">
        <v>35</v>
      </c>
      <c r="B27" s="61" t="s">
        <v>91</v>
      </c>
      <c r="C27" s="834">
        <v>3085</v>
      </c>
      <c r="D27" s="277">
        <v>1645</v>
      </c>
      <c r="E27" s="835">
        <v>1440</v>
      </c>
      <c r="F27" s="277">
        <v>1820</v>
      </c>
      <c r="G27" s="277">
        <v>925</v>
      </c>
      <c r="H27" s="835">
        <v>895</v>
      </c>
      <c r="I27" s="277">
        <v>1260</v>
      </c>
      <c r="J27" s="277">
        <v>715</v>
      </c>
      <c r="K27" s="277">
        <v>545</v>
      </c>
      <c r="L27" s="693">
        <v>40.920881971465626</v>
      </c>
      <c r="M27" s="19"/>
      <c r="P27" s="1116"/>
    </row>
    <row r="28" spans="1:16" x14ac:dyDescent="0.2">
      <c r="A28" s="60">
        <v>36</v>
      </c>
      <c r="B28" s="61" t="s">
        <v>50</v>
      </c>
      <c r="C28" s="834">
        <v>3905</v>
      </c>
      <c r="D28" s="277">
        <v>2000</v>
      </c>
      <c r="E28" s="835">
        <v>1905</v>
      </c>
      <c r="F28" s="277">
        <v>2600</v>
      </c>
      <c r="G28" s="277">
        <v>1310</v>
      </c>
      <c r="H28" s="835">
        <v>1290</v>
      </c>
      <c r="I28" s="277">
        <v>1305</v>
      </c>
      <c r="J28" s="277">
        <v>685</v>
      </c>
      <c r="K28" s="277">
        <v>615</v>
      </c>
      <c r="L28" s="693">
        <v>33.393085787451987</v>
      </c>
      <c r="M28" s="19"/>
      <c r="P28" s="1116"/>
    </row>
    <row r="29" spans="1:16" x14ac:dyDescent="0.2">
      <c r="A29" s="60">
        <v>41</v>
      </c>
      <c r="B29" s="61" t="s">
        <v>51</v>
      </c>
      <c r="C29" s="834">
        <v>3440</v>
      </c>
      <c r="D29" s="277">
        <v>1715</v>
      </c>
      <c r="E29" s="835">
        <v>1725</v>
      </c>
      <c r="F29" s="277">
        <v>2785</v>
      </c>
      <c r="G29" s="277">
        <v>1350</v>
      </c>
      <c r="H29" s="835">
        <v>1430</v>
      </c>
      <c r="I29" s="277">
        <v>660</v>
      </c>
      <c r="J29" s="277">
        <v>365</v>
      </c>
      <c r="K29" s="277">
        <v>295</v>
      </c>
      <c r="L29" s="693">
        <v>19.122348154606218</v>
      </c>
      <c r="M29" s="19"/>
      <c r="P29" s="1116"/>
    </row>
    <row r="30" spans="1:16" x14ac:dyDescent="0.2">
      <c r="A30" s="60">
        <v>42</v>
      </c>
      <c r="B30" s="61" t="s">
        <v>52</v>
      </c>
      <c r="C30" s="834">
        <v>3320</v>
      </c>
      <c r="D30" s="277">
        <v>1635</v>
      </c>
      <c r="E30" s="835">
        <v>1685</v>
      </c>
      <c r="F30" s="277">
        <v>2825</v>
      </c>
      <c r="G30" s="277">
        <v>1380</v>
      </c>
      <c r="H30" s="835">
        <v>1445</v>
      </c>
      <c r="I30" s="277">
        <v>495</v>
      </c>
      <c r="J30" s="277">
        <v>255</v>
      </c>
      <c r="K30" s="277">
        <v>240</v>
      </c>
      <c r="L30" s="693">
        <v>14.965371875940981</v>
      </c>
      <c r="M30" s="19"/>
      <c r="P30" s="1116"/>
    </row>
    <row r="31" spans="1:16" x14ac:dyDescent="0.2">
      <c r="A31" s="60">
        <v>43</v>
      </c>
      <c r="B31" s="61" t="s">
        <v>53</v>
      </c>
      <c r="C31" s="834">
        <v>5910</v>
      </c>
      <c r="D31" s="277">
        <v>3030</v>
      </c>
      <c r="E31" s="835">
        <v>2875</v>
      </c>
      <c r="F31" s="277">
        <v>4105</v>
      </c>
      <c r="G31" s="277">
        <v>2065</v>
      </c>
      <c r="H31" s="835">
        <v>2040</v>
      </c>
      <c r="I31" s="277">
        <v>1800</v>
      </c>
      <c r="J31" s="277">
        <v>965</v>
      </c>
      <c r="K31" s="277">
        <v>835</v>
      </c>
      <c r="L31" s="693">
        <v>30.495853782365884</v>
      </c>
      <c r="M31" s="19"/>
      <c r="P31" s="1116"/>
    </row>
    <row r="32" spans="1:16" x14ac:dyDescent="0.2">
      <c r="A32" s="60">
        <v>44</v>
      </c>
      <c r="B32" s="61" t="s">
        <v>54</v>
      </c>
      <c r="C32" s="834">
        <v>4260</v>
      </c>
      <c r="D32" s="277">
        <v>2115</v>
      </c>
      <c r="E32" s="835">
        <v>2145</v>
      </c>
      <c r="F32" s="277">
        <v>3205</v>
      </c>
      <c r="G32" s="277">
        <v>1600</v>
      </c>
      <c r="H32" s="835">
        <v>1605</v>
      </c>
      <c r="I32" s="277">
        <v>1055</v>
      </c>
      <c r="J32" s="277">
        <v>515</v>
      </c>
      <c r="K32" s="277">
        <v>535</v>
      </c>
      <c r="L32" s="693">
        <v>24.718309859154928</v>
      </c>
      <c r="M32" s="19"/>
      <c r="P32" s="1116"/>
    </row>
    <row r="33" spans="1:16" x14ac:dyDescent="0.2">
      <c r="A33" s="60">
        <v>45</v>
      </c>
      <c r="B33" s="61" t="s">
        <v>55</v>
      </c>
      <c r="C33" s="834">
        <v>235</v>
      </c>
      <c r="D33" s="277">
        <v>165</v>
      </c>
      <c r="E33" s="835">
        <v>65</v>
      </c>
      <c r="F33" s="277">
        <v>130</v>
      </c>
      <c r="G33" s="277">
        <v>85</v>
      </c>
      <c r="H33" s="835">
        <v>50</v>
      </c>
      <c r="I33" s="277">
        <v>100</v>
      </c>
      <c r="J33" s="277">
        <v>85</v>
      </c>
      <c r="K33" s="277">
        <v>20</v>
      </c>
      <c r="L33" s="693">
        <v>43.347639484978536</v>
      </c>
      <c r="M33" s="19"/>
      <c r="P33" s="1116"/>
    </row>
    <row r="34" spans="1:16" x14ac:dyDescent="0.2">
      <c r="A34" s="60">
        <v>46</v>
      </c>
      <c r="B34" s="61" t="s">
        <v>56</v>
      </c>
      <c r="C34" s="834">
        <v>1045</v>
      </c>
      <c r="D34" s="277">
        <v>605</v>
      </c>
      <c r="E34" s="835">
        <v>440</v>
      </c>
      <c r="F34" s="277">
        <v>620</v>
      </c>
      <c r="G34" s="277">
        <v>305</v>
      </c>
      <c r="H34" s="835">
        <v>315</v>
      </c>
      <c r="I34" s="277">
        <v>425</v>
      </c>
      <c r="J34" s="277">
        <v>300</v>
      </c>
      <c r="K34" s="277">
        <v>125</v>
      </c>
      <c r="L34" s="693">
        <v>40.822179732313572</v>
      </c>
      <c r="M34" s="19"/>
      <c r="P34" s="1116"/>
    </row>
    <row r="35" spans="1:16" x14ac:dyDescent="0.2">
      <c r="A35" s="60">
        <v>47</v>
      </c>
      <c r="B35" s="61" t="s">
        <v>57</v>
      </c>
      <c r="C35" s="834">
        <v>930</v>
      </c>
      <c r="D35" s="277">
        <v>470</v>
      </c>
      <c r="E35" s="835">
        <v>460</v>
      </c>
      <c r="F35" s="277">
        <v>885</v>
      </c>
      <c r="G35" s="277">
        <v>450</v>
      </c>
      <c r="H35" s="835">
        <v>435</v>
      </c>
      <c r="I35" s="277">
        <v>45</v>
      </c>
      <c r="J35" s="277">
        <v>20</v>
      </c>
      <c r="K35" s="277">
        <v>25</v>
      </c>
      <c r="L35" s="693">
        <v>5.053763440860215</v>
      </c>
      <c r="M35" s="19"/>
      <c r="P35" s="1116"/>
    </row>
    <row r="36" spans="1:16" x14ac:dyDescent="0.2">
      <c r="A36" s="60">
        <v>48</v>
      </c>
      <c r="B36" s="61" t="s">
        <v>58</v>
      </c>
      <c r="C36" s="834">
        <v>5</v>
      </c>
      <c r="D36" s="277">
        <v>5</v>
      </c>
      <c r="E36" s="835">
        <v>5</v>
      </c>
      <c r="F36" s="277">
        <v>5</v>
      </c>
      <c r="G36" s="277">
        <v>0</v>
      </c>
      <c r="H36" s="835">
        <v>0</v>
      </c>
      <c r="I36" s="277">
        <v>5</v>
      </c>
      <c r="J36" s="277">
        <v>0</v>
      </c>
      <c r="K36" s="277">
        <v>0</v>
      </c>
      <c r="L36" s="693">
        <v>57.142857142857139</v>
      </c>
      <c r="M36" s="19"/>
      <c r="P36" s="1116"/>
    </row>
    <row r="37" spans="1:16" x14ac:dyDescent="0.2">
      <c r="A37" s="60">
        <v>51</v>
      </c>
      <c r="B37" s="61" t="s">
        <v>59</v>
      </c>
      <c r="C37" s="834">
        <v>2265</v>
      </c>
      <c r="D37" s="277">
        <v>1115</v>
      </c>
      <c r="E37" s="835">
        <v>1150</v>
      </c>
      <c r="F37" s="277">
        <v>2055</v>
      </c>
      <c r="G37" s="277">
        <v>1010</v>
      </c>
      <c r="H37" s="835">
        <v>1045</v>
      </c>
      <c r="I37" s="277">
        <v>210</v>
      </c>
      <c r="J37" s="277">
        <v>105</v>
      </c>
      <c r="K37" s="277">
        <v>105</v>
      </c>
      <c r="L37" s="693">
        <v>9.2715231788079464</v>
      </c>
      <c r="M37" s="19"/>
      <c r="P37" s="1116"/>
    </row>
    <row r="38" spans="1:16" x14ac:dyDescent="0.2">
      <c r="A38" s="60">
        <v>52</v>
      </c>
      <c r="B38" s="61" t="s">
        <v>132</v>
      </c>
      <c r="C38" s="834">
        <v>3315</v>
      </c>
      <c r="D38" s="277">
        <v>1625</v>
      </c>
      <c r="E38" s="835">
        <v>1690</v>
      </c>
      <c r="F38" s="277">
        <v>2830</v>
      </c>
      <c r="G38" s="277">
        <v>1375</v>
      </c>
      <c r="H38" s="835">
        <v>1460</v>
      </c>
      <c r="I38" s="277">
        <v>485</v>
      </c>
      <c r="J38" s="277">
        <v>255</v>
      </c>
      <c r="K38" s="277">
        <v>230</v>
      </c>
      <c r="L38" s="693">
        <v>14.595898673100121</v>
      </c>
      <c r="M38" s="19"/>
      <c r="P38" s="1116"/>
    </row>
    <row r="39" spans="1:16" x14ac:dyDescent="0.2">
      <c r="A39" s="60">
        <v>53</v>
      </c>
      <c r="B39" s="61" t="s">
        <v>60</v>
      </c>
      <c r="C39" s="834">
        <v>1910</v>
      </c>
      <c r="D39" s="277">
        <v>965</v>
      </c>
      <c r="E39" s="835">
        <v>945</v>
      </c>
      <c r="F39" s="277">
        <v>1755</v>
      </c>
      <c r="G39" s="277">
        <v>885</v>
      </c>
      <c r="H39" s="835">
        <v>870</v>
      </c>
      <c r="I39" s="277">
        <v>155</v>
      </c>
      <c r="J39" s="277">
        <v>75</v>
      </c>
      <c r="K39" s="277">
        <v>75</v>
      </c>
      <c r="L39" s="693">
        <v>8.0146673651126239</v>
      </c>
      <c r="M39" s="19"/>
      <c r="P39" s="1116"/>
    </row>
    <row r="40" spans="1:16" x14ac:dyDescent="0.2">
      <c r="A40" s="60">
        <v>54</v>
      </c>
      <c r="B40" s="61" t="s">
        <v>135</v>
      </c>
      <c r="C40" s="834">
        <v>615</v>
      </c>
      <c r="D40" s="277">
        <v>320</v>
      </c>
      <c r="E40" s="835">
        <v>295</v>
      </c>
      <c r="F40" s="277">
        <v>555</v>
      </c>
      <c r="G40" s="277">
        <v>280</v>
      </c>
      <c r="H40" s="835">
        <v>275</v>
      </c>
      <c r="I40" s="277">
        <v>60</v>
      </c>
      <c r="J40" s="277">
        <v>35</v>
      </c>
      <c r="K40" s="277">
        <v>25</v>
      </c>
      <c r="L40" s="693">
        <v>9.6091205211726383</v>
      </c>
      <c r="M40" s="19"/>
      <c r="P40" s="1116"/>
    </row>
    <row r="41" spans="1:16" x14ac:dyDescent="0.2">
      <c r="A41" s="60">
        <v>55</v>
      </c>
      <c r="B41" s="61" t="s">
        <v>166</v>
      </c>
      <c r="C41" s="834">
        <v>2960</v>
      </c>
      <c r="D41" s="277">
        <v>1510</v>
      </c>
      <c r="E41" s="835">
        <v>1450</v>
      </c>
      <c r="F41" s="277">
        <v>2475</v>
      </c>
      <c r="G41" s="277">
        <v>1240</v>
      </c>
      <c r="H41" s="835">
        <v>1235</v>
      </c>
      <c r="I41" s="277">
        <v>485</v>
      </c>
      <c r="J41" s="277">
        <v>270</v>
      </c>
      <c r="K41" s="277">
        <v>215</v>
      </c>
      <c r="L41" s="693">
        <v>16.396213657876942</v>
      </c>
      <c r="M41" s="19"/>
      <c r="P41" s="1116"/>
    </row>
    <row r="42" spans="1:16" x14ac:dyDescent="0.2">
      <c r="A42" s="60">
        <v>61</v>
      </c>
      <c r="B42" s="61" t="s">
        <v>64</v>
      </c>
      <c r="C42" s="834">
        <v>2365</v>
      </c>
      <c r="D42" s="277">
        <v>1130</v>
      </c>
      <c r="E42" s="835">
        <v>1235</v>
      </c>
      <c r="F42" s="277">
        <v>2180</v>
      </c>
      <c r="G42" s="277">
        <v>1035</v>
      </c>
      <c r="H42" s="835">
        <v>1145</v>
      </c>
      <c r="I42" s="277">
        <v>185</v>
      </c>
      <c r="J42" s="277">
        <v>95</v>
      </c>
      <c r="K42" s="277">
        <v>90</v>
      </c>
      <c r="L42" s="693">
        <v>7.8580481622306717</v>
      </c>
      <c r="M42" s="19"/>
      <c r="P42" s="1116"/>
    </row>
    <row r="43" spans="1:16" x14ac:dyDescent="0.2">
      <c r="A43" s="60">
        <v>62</v>
      </c>
      <c r="B43" s="61" t="s">
        <v>65</v>
      </c>
      <c r="C43" s="834">
        <v>975</v>
      </c>
      <c r="D43" s="277">
        <v>490</v>
      </c>
      <c r="E43" s="835">
        <v>490</v>
      </c>
      <c r="F43" s="277">
        <v>915</v>
      </c>
      <c r="G43" s="277">
        <v>465</v>
      </c>
      <c r="H43" s="835">
        <v>450</v>
      </c>
      <c r="I43" s="277">
        <v>60</v>
      </c>
      <c r="J43" s="277">
        <v>25</v>
      </c>
      <c r="K43" s="277">
        <v>35</v>
      </c>
      <c r="L43" s="693">
        <v>6.3459570112589558</v>
      </c>
      <c r="M43" s="19"/>
      <c r="P43" s="1116"/>
    </row>
    <row r="44" spans="1:16" x14ac:dyDescent="0.2">
      <c r="A44" s="60">
        <v>63</v>
      </c>
      <c r="B44" s="61" t="s">
        <v>66</v>
      </c>
      <c r="C44" s="834">
        <v>570</v>
      </c>
      <c r="D44" s="277">
        <v>300</v>
      </c>
      <c r="E44" s="835">
        <v>275</v>
      </c>
      <c r="F44" s="277">
        <v>560</v>
      </c>
      <c r="G44" s="277">
        <v>295</v>
      </c>
      <c r="H44" s="835">
        <v>265</v>
      </c>
      <c r="I44" s="277">
        <v>10</v>
      </c>
      <c r="J44" s="277">
        <v>5</v>
      </c>
      <c r="K44" s="277">
        <v>10</v>
      </c>
      <c r="L44" s="693">
        <v>2.0979020979020979</v>
      </c>
      <c r="M44" s="19"/>
      <c r="P44" s="1116"/>
    </row>
    <row r="45" spans="1:16" x14ac:dyDescent="0.2">
      <c r="A45" s="60">
        <v>64</v>
      </c>
      <c r="B45" s="61" t="s">
        <v>67</v>
      </c>
      <c r="C45" s="834">
        <v>345</v>
      </c>
      <c r="D45" s="277">
        <v>170</v>
      </c>
      <c r="E45" s="835">
        <v>175</v>
      </c>
      <c r="F45" s="277">
        <v>315</v>
      </c>
      <c r="G45" s="277">
        <v>155</v>
      </c>
      <c r="H45" s="835">
        <v>160</v>
      </c>
      <c r="I45" s="277">
        <v>25</v>
      </c>
      <c r="J45" s="277">
        <v>15</v>
      </c>
      <c r="K45" s="277">
        <v>15</v>
      </c>
      <c r="L45" s="693">
        <v>7.8488372093023253</v>
      </c>
      <c r="M45" s="19"/>
      <c r="P45" s="1116"/>
    </row>
    <row r="46" spans="1:16" x14ac:dyDescent="0.2">
      <c r="A46" s="60">
        <v>65</v>
      </c>
      <c r="B46" s="61" t="s">
        <v>68</v>
      </c>
      <c r="C46" s="834">
        <v>580</v>
      </c>
      <c r="D46" s="277">
        <v>305</v>
      </c>
      <c r="E46" s="835">
        <v>275</v>
      </c>
      <c r="F46" s="277">
        <v>530</v>
      </c>
      <c r="G46" s="277">
        <v>280</v>
      </c>
      <c r="H46" s="835">
        <v>250</v>
      </c>
      <c r="I46" s="277">
        <v>55</v>
      </c>
      <c r="J46" s="277">
        <v>25</v>
      </c>
      <c r="K46" s="277">
        <v>30</v>
      </c>
      <c r="L46" s="693">
        <v>9.2783505154639183</v>
      </c>
      <c r="M46" s="19"/>
      <c r="P46" s="1116"/>
    </row>
    <row r="47" spans="1:16" x14ac:dyDescent="0.2">
      <c r="A47" s="60">
        <v>66</v>
      </c>
      <c r="B47" s="61" t="s">
        <v>69</v>
      </c>
      <c r="C47" s="834">
        <v>2415</v>
      </c>
      <c r="D47" s="277">
        <v>1210</v>
      </c>
      <c r="E47" s="835">
        <v>1200</v>
      </c>
      <c r="F47" s="277">
        <v>2195</v>
      </c>
      <c r="G47" s="277">
        <v>1100</v>
      </c>
      <c r="H47" s="835">
        <v>1095</v>
      </c>
      <c r="I47" s="277">
        <v>220</v>
      </c>
      <c r="J47" s="277">
        <v>115</v>
      </c>
      <c r="K47" s="277">
        <v>105</v>
      </c>
      <c r="L47" s="693">
        <v>9.1172813924575209</v>
      </c>
      <c r="M47" s="19"/>
      <c r="P47" s="1116"/>
    </row>
    <row r="48" spans="1:16" x14ac:dyDescent="0.2">
      <c r="A48" s="60">
        <v>71</v>
      </c>
      <c r="B48" s="61" t="s">
        <v>70</v>
      </c>
      <c r="C48" s="834">
        <v>1740</v>
      </c>
      <c r="D48" s="277">
        <v>875</v>
      </c>
      <c r="E48" s="835">
        <v>870</v>
      </c>
      <c r="F48" s="277">
        <v>1480</v>
      </c>
      <c r="G48" s="277">
        <v>740</v>
      </c>
      <c r="H48" s="835">
        <v>740</v>
      </c>
      <c r="I48" s="277">
        <v>260</v>
      </c>
      <c r="J48" s="277">
        <v>135</v>
      </c>
      <c r="K48" s="277">
        <v>125</v>
      </c>
      <c r="L48" s="693">
        <v>14.991384261918439</v>
      </c>
      <c r="M48" s="19"/>
      <c r="P48" s="1116"/>
    </row>
    <row r="49" spans="1:16" x14ac:dyDescent="0.2">
      <c r="A49" s="60">
        <v>72</v>
      </c>
      <c r="B49" s="61" t="s">
        <v>71</v>
      </c>
      <c r="C49" s="834">
        <v>3005</v>
      </c>
      <c r="D49" s="277">
        <v>1510</v>
      </c>
      <c r="E49" s="835">
        <v>1495</v>
      </c>
      <c r="F49" s="277">
        <v>2665</v>
      </c>
      <c r="G49" s="277">
        <v>1340</v>
      </c>
      <c r="H49" s="835">
        <v>1325</v>
      </c>
      <c r="I49" s="277">
        <v>335</v>
      </c>
      <c r="J49" s="277">
        <v>170</v>
      </c>
      <c r="K49" s="277">
        <v>170</v>
      </c>
      <c r="L49" s="693">
        <v>11.218375499334222</v>
      </c>
      <c r="M49" s="19"/>
      <c r="P49" s="1116"/>
    </row>
    <row r="50" spans="1:16" x14ac:dyDescent="0.2">
      <c r="A50" s="60">
        <v>81</v>
      </c>
      <c r="B50" s="61" t="s">
        <v>5</v>
      </c>
      <c r="C50" s="834">
        <v>1600</v>
      </c>
      <c r="D50" s="277">
        <v>820</v>
      </c>
      <c r="E50" s="835">
        <v>780</v>
      </c>
      <c r="F50" s="277">
        <v>1320</v>
      </c>
      <c r="G50" s="277">
        <v>650</v>
      </c>
      <c r="H50" s="835">
        <v>670</v>
      </c>
      <c r="I50" s="277">
        <v>280</v>
      </c>
      <c r="J50" s="277">
        <v>170</v>
      </c>
      <c r="K50" s="277">
        <v>110</v>
      </c>
      <c r="L50" s="693">
        <v>17.5</v>
      </c>
      <c r="M50" s="19"/>
      <c r="P50" s="1116"/>
    </row>
    <row r="51" spans="1:16" x14ac:dyDescent="0.2">
      <c r="A51" s="60">
        <v>82</v>
      </c>
      <c r="B51" s="61" t="s">
        <v>72</v>
      </c>
      <c r="C51" s="834">
        <v>2465</v>
      </c>
      <c r="D51" s="277">
        <v>1255</v>
      </c>
      <c r="E51" s="835">
        <v>1210</v>
      </c>
      <c r="F51" s="277">
        <v>1900</v>
      </c>
      <c r="G51" s="277">
        <v>955</v>
      </c>
      <c r="H51" s="835">
        <v>945</v>
      </c>
      <c r="I51" s="277">
        <v>560</v>
      </c>
      <c r="J51" s="277">
        <v>300</v>
      </c>
      <c r="K51" s="277">
        <v>265</v>
      </c>
      <c r="L51" s="693">
        <v>22.817701989443766</v>
      </c>
      <c r="M51" s="19"/>
      <c r="P51" s="1116"/>
    </row>
    <row r="52" spans="1:16" x14ac:dyDescent="0.2">
      <c r="A52" s="60">
        <v>83</v>
      </c>
      <c r="B52" s="61" t="s">
        <v>73</v>
      </c>
      <c r="C52" s="834">
        <v>1585</v>
      </c>
      <c r="D52" s="277">
        <v>775</v>
      </c>
      <c r="E52" s="835">
        <v>810</v>
      </c>
      <c r="F52" s="277">
        <v>1300</v>
      </c>
      <c r="G52" s="277">
        <v>620</v>
      </c>
      <c r="H52" s="835">
        <v>680</v>
      </c>
      <c r="I52" s="277">
        <v>290</v>
      </c>
      <c r="J52" s="277">
        <v>155</v>
      </c>
      <c r="K52" s="277">
        <v>130</v>
      </c>
      <c r="L52" s="693">
        <v>18.147448015122876</v>
      </c>
      <c r="M52" s="19"/>
      <c r="P52" s="1116"/>
    </row>
    <row r="53" spans="1:16" x14ac:dyDescent="0.2">
      <c r="A53" s="60">
        <v>91</v>
      </c>
      <c r="B53" s="61" t="s">
        <v>74</v>
      </c>
      <c r="C53" s="834">
        <v>1515</v>
      </c>
      <c r="D53" s="277">
        <v>805</v>
      </c>
      <c r="E53" s="835">
        <v>710</v>
      </c>
      <c r="F53" s="277">
        <v>1160</v>
      </c>
      <c r="G53" s="277">
        <v>580</v>
      </c>
      <c r="H53" s="835">
        <v>585</v>
      </c>
      <c r="I53" s="277">
        <v>350</v>
      </c>
      <c r="J53" s="277">
        <v>225</v>
      </c>
      <c r="K53" s="277">
        <v>125</v>
      </c>
      <c r="L53" s="693">
        <v>23.249669749009247</v>
      </c>
      <c r="M53" s="19"/>
      <c r="P53" s="1116"/>
    </row>
    <row r="54" spans="1:16" x14ac:dyDescent="0.2">
      <c r="A54" s="60">
        <v>92</v>
      </c>
      <c r="B54" s="61" t="s">
        <v>75</v>
      </c>
      <c r="C54" s="834">
        <v>170</v>
      </c>
      <c r="D54" s="277">
        <v>95</v>
      </c>
      <c r="E54" s="835">
        <v>80</v>
      </c>
      <c r="F54" s="277">
        <v>25</v>
      </c>
      <c r="G54" s="277">
        <v>10</v>
      </c>
      <c r="H54" s="835">
        <v>15</v>
      </c>
      <c r="I54" s="277">
        <v>150</v>
      </c>
      <c r="J54" s="277">
        <v>85</v>
      </c>
      <c r="K54" s="277">
        <v>65</v>
      </c>
      <c r="L54" s="693">
        <v>86.627906976744185</v>
      </c>
      <c r="M54" s="19"/>
      <c r="P54" s="1116"/>
    </row>
    <row r="55" spans="1:16" x14ac:dyDescent="0.2">
      <c r="A55" s="60">
        <v>93</v>
      </c>
      <c r="B55" s="61" t="s">
        <v>76</v>
      </c>
      <c r="C55" s="834">
        <v>1625</v>
      </c>
      <c r="D55" s="277">
        <v>840</v>
      </c>
      <c r="E55" s="835">
        <v>785</v>
      </c>
      <c r="F55" s="277">
        <v>1330</v>
      </c>
      <c r="G55" s="277">
        <v>665</v>
      </c>
      <c r="H55" s="835">
        <v>665</v>
      </c>
      <c r="I55" s="277">
        <v>295</v>
      </c>
      <c r="J55" s="277">
        <v>175</v>
      </c>
      <c r="K55" s="277">
        <v>120</v>
      </c>
      <c r="L55" s="693">
        <v>18.276923076923076</v>
      </c>
      <c r="M55" s="19"/>
      <c r="P55" s="1116"/>
    </row>
    <row r="56" spans="1:16" x14ac:dyDescent="0.2">
      <c r="A56" s="60">
        <v>94</v>
      </c>
      <c r="B56" s="61" t="s">
        <v>77</v>
      </c>
      <c r="C56" s="834">
        <v>2155</v>
      </c>
      <c r="D56" s="277">
        <v>1110</v>
      </c>
      <c r="E56" s="835">
        <v>1045</v>
      </c>
      <c r="F56" s="277">
        <v>1850</v>
      </c>
      <c r="G56" s="277">
        <v>915</v>
      </c>
      <c r="H56" s="835">
        <v>935</v>
      </c>
      <c r="I56" s="277">
        <v>310</v>
      </c>
      <c r="J56" s="277">
        <v>200</v>
      </c>
      <c r="K56" s="277">
        <v>110</v>
      </c>
      <c r="L56" s="693">
        <v>14.325452016689846</v>
      </c>
      <c r="M56" s="19"/>
      <c r="P56" s="1116"/>
    </row>
    <row r="57" spans="1:16" x14ac:dyDescent="0.2">
      <c r="A57" s="60">
        <v>101</v>
      </c>
      <c r="B57" s="61" t="s">
        <v>78</v>
      </c>
      <c r="C57" s="834">
        <v>3155</v>
      </c>
      <c r="D57" s="277">
        <v>1590</v>
      </c>
      <c r="E57" s="835">
        <v>1565</v>
      </c>
      <c r="F57" s="277">
        <v>2940</v>
      </c>
      <c r="G57" s="277">
        <v>1495</v>
      </c>
      <c r="H57" s="835">
        <v>1445</v>
      </c>
      <c r="I57" s="277">
        <v>215</v>
      </c>
      <c r="J57" s="277">
        <v>95</v>
      </c>
      <c r="K57" s="277">
        <v>120</v>
      </c>
      <c r="L57" s="693">
        <v>6.8145800316957219</v>
      </c>
      <c r="M57" s="19"/>
      <c r="P57" s="1116"/>
    </row>
    <row r="58" spans="1:16" x14ac:dyDescent="0.2">
      <c r="A58" s="60">
        <v>102</v>
      </c>
      <c r="B58" s="61" t="s">
        <v>79</v>
      </c>
      <c r="C58" s="834">
        <v>110</v>
      </c>
      <c r="D58" s="277">
        <v>60</v>
      </c>
      <c r="E58" s="835">
        <v>50</v>
      </c>
      <c r="F58" s="277">
        <v>100</v>
      </c>
      <c r="G58" s="277">
        <v>55</v>
      </c>
      <c r="H58" s="835">
        <v>50</v>
      </c>
      <c r="I58" s="277">
        <v>10</v>
      </c>
      <c r="J58" s="277">
        <v>5</v>
      </c>
      <c r="K58" s="277">
        <v>5</v>
      </c>
      <c r="L58" s="693">
        <v>9.8214285714285712</v>
      </c>
      <c r="M58" s="19"/>
      <c r="P58" s="1116"/>
    </row>
    <row r="59" spans="1:16" x14ac:dyDescent="0.2">
      <c r="A59" s="60">
        <v>103</v>
      </c>
      <c r="B59" s="61" t="s">
        <v>80</v>
      </c>
      <c r="C59" s="834">
        <v>950</v>
      </c>
      <c r="D59" s="277">
        <v>480</v>
      </c>
      <c r="E59" s="835">
        <v>470</v>
      </c>
      <c r="F59" s="277">
        <v>810</v>
      </c>
      <c r="G59" s="277">
        <v>410</v>
      </c>
      <c r="H59" s="835">
        <v>405</v>
      </c>
      <c r="I59" s="277">
        <v>140</v>
      </c>
      <c r="J59" s="277">
        <v>75</v>
      </c>
      <c r="K59" s="277">
        <v>65</v>
      </c>
      <c r="L59" s="693">
        <v>14.616193480546794</v>
      </c>
      <c r="M59" s="19"/>
      <c r="P59" s="1116"/>
    </row>
    <row r="60" spans="1:16" x14ac:dyDescent="0.2">
      <c r="A60" s="60">
        <v>105</v>
      </c>
      <c r="B60" s="61" t="s">
        <v>81</v>
      </c>
      <c r="C60" s="834">
        <v>540</v>
      </c>
      <c r="D60" s="277">
        <v>285</v>
      </c>
      <c r="E60" s="835">
        <v>255</v>
      </c>
      <c r="F60" s="277">
        <v>490</v>
      </c>
      <c r="G60" s="277">
        <v>260</v>
      </c>
      <c r="H60" s="835">
        <v>225</v>
      </c>
      <c r="I60" s="277">
        <v>55</v>
      </c>
      <c r="J60" s="277">
        <v>25</v>
      </c>
      <c r="K60" s="277">
        <v>30</v>
      </c>
      <c r="L60" s="693">
        <v>9.7966728280961188</v>
      </c>
      <c r="M60" s="19"/>
      <c r="P60" s="1116"/>
    </row>
    <row r="61" spans="1:16" x14ac:dyDescent="0.2">
      <c r="A61" s="60">
        <v>106</v>
      </c>
      <c r="B61" s="61" t="s">
        <v>82</v>
      </c>
      <c r="C61" s="834">
        <v>960</v>
      </c>
      <c r="D61" s="277">
        <v>470</v>
      </c>
      <c r="E61" s="835">
        <v>490</v>
      </c>
      <c r="F61" s="277">
        <v>880</v>
      </c>
      <c r="G61" s="277">
        <v>430</v>
      </c>
      <c r="H61" s="835">
        <v>450</v>
      </c>
      <c r="I61" s="277">
        <v>80</v>
      </c>
      <c r="J61" s="277">
        <v>40</v>
      </c>
      <c r="K61" s="277">
        <v>40</v>
      </c>
      <c r="L61" s="693">
        <v>8.3246618106139447</v>
      </c>
      <c r="M61" s="19"/>
      <c r="P61" s="1116"/>
    </row>
    <row r="62" spans="1:16" x14ac:dyDescent="0.2">
      <c r="A62" s="60">
        <v>107</v>
      </c>
      <c r="B62" s="61" t="s">
        <v>83</v>
      </c>
      <c r="C62" s="834">
        <v>2105</v>
      </c>
      <c r="D62" s="277">
        <v>1045</v>
      </c>
      <c r="E62" s="835">
        <v>1065</v>
      </c>
      <c r="F62" s="277">
        <v>1955</v>
      </c>
      <c r="G62" s="277">
        <v>975</v>
      </c>
      <c r="H62" s="835">
        <v>980</v>
      </c>
      <c r="I62" s="277">
        <v>150</v>
      </c>
      <c r="J62" s="277">
        <v>70</v>
      </c>
      <c r="K62" s="277">
        <v>80</v>
      </c>
      <c r="L62" s="693">
        <v>7.1225071225071224</v>
      </c>
      <c r="M62" s="19"/>
      <c r="P62" s="1116"/>
    </row>
    <row r="63" spans="1:16" x14ac:dyDescent="0.2">
      <c r="A63" s="60">
        <v>108</v>
      </c>
      <c r="B63" s="61" t="s">
        <v>84</v>
      </c>
      <c r="C63" s="834">
        <v>1080</v>
      </c>
      <c r="D63" s="277">
        <v>560</v>
      </c>
      <c r="E63" s="835">
        <v>520</v>
      </c>
      <c r="F63" s="277">
        <v>925</v>
      </c>
      <c r="G63" s="277">
        <v>460</v>
      </c>
      <c r="H63" s="835">
        <v>465</v>
      </c>
      <c r="I63" s="277">
        <v>155</v>
      </c>
      <c r="J63" s="277">
        <v>100</v>
      </c>
      <c r="K63" s="277">
        <v>55</v>
      </c>
      <c r="L63" s="693">
        <v>14.431082331174839</v>
      </c>
      <c r="M63" s="19"/>
      <c r="P63" s="1116"/>
    </row>
    <row r="64" spans="1:16" x14ac:dyDescent="0.2">
      <c r="A64" s="60">
        <v>109</v>
      </c>
      <c r="B64" s="61" t="s">
        <v>145</v>
      </c>
      <c r="C64" s="834">
        <v>520</v>
      </c>
      <c r="D64" s="277">
        <v>260</v>
      </c>
      <c r="E64" s="835">
        <v>260</v>
      </c>
      <c r="F64" s="277">
        <v>500</v>
      </c>
      <c r="G64" s="277">
        <v>245</v>
      </c>
      <c r="H64" s="835">
        <v>255</v>
      </c>
      <c r="I64" s="277">
        <v>20</v>
      </c>
      <c r="J64" s="277">
        <v>15</v>
      </c>
      <c r="K64" s="277">
        <v>10</v>
      </c>
      <c r="L64" s="693">
        <v>4.0307101727447217</v>
      </c>
      <c r="M64" s="19"/>
      <c r="P64" s="1116"/>
    </row>
    <row r="65" spans="1:16" x14ac:dyDescent="0.2">
      <c r="A65" s="60">
        <v>111</v>
      </c>
      <c r="B65" s="61" t="s">
        <v>85</v>
      </c>
      <c r="C65" s="834">
        <v>4575</v>
      </c>
      <c r="D65" s="277">
        <v>2290</v>
      </c>
      <c r="E65" s="835">
        <v>2285</v>
      </c>
      <c r="F65" s="277">
        <v>3555</v>
      </c>
      <c r="G65" s="277">
        <v>1780</v>
      </c>
      <c r="H65" s="835">
        <v>1775</v>
      </c>
      <c r="I65" s="277">
        <v>1025</v>
      </c>
      <c r="J65" s="277">
        <v>510</v>
      </c>
      <c r="K65" s="277">
        <v>515</v>
      </c>
      <c r="L65" s="693">
        <v>22.372733231374262</v>
      </c>
      <c r="M65" s="19"/>
      <c r="P65" s="1116"/>
    </row>
    <row r="66" spans="1:16" x14ac:dyDescent="0.2">
      <c r="A66" s="60">
        <v>112</v>
      </c>
      <c r="B66" s="61" t="s">
        <v>86</v>
      </c>
      <c r="C66" s="834">
        <v>5685</v>
      </c>
      <c r="D66" s="277">
        <v>2850</v>
      </c>
      <c r="E66" s="835">
        <v>2835</v>
      </c>
      <c r="F66" s="277">
        <v>4550</v>
      </c>
      <c r="G66" s="277">
        <v>2260</v>
      </c>
      <c r="H66" s="835">
        <v>2290</v>
      </c>
      <c r="I66" s="277">
        <v>1140</v>
      </c>
      <c r="J66" s="277">
        <v>595</v>
      </c>
      <c r="K66" s="277">
        <v>545</v>
      </c>
      <c r="L66" s="693">
        <v>20.010550378055214</v>
      </c>
      <c r="M66" s="19"/>
      <c r="P66" s="1116"/>
    </row>
    <row r="67" spans="1:16" x14ac:dyDescent="0.2">
      <c r="A67" s="60">
        <v>113</v>
      </c>
      <c r="B67" s="61" t="s">
        <v>87</v>
      </c>
      <c r="C67" s="834">
        <v>485</v>
      </c>
      <c r="D67" s="277">
        <v>260</v>
      </c>
      <c r="E67" s="835">
        <v>225</v>
      </c>
      <c r="F67" s="277">
        <v>390</v>
      </c>
      <c r="G67" s="277">
        <v>210</v>
      </c>
      <c r="H67" s="835">
        <v>180</v>
      </c>
      <c r="I67" s="277">
        <v>95</v>
      </c>
      <c r="J67" s="277">
        <v>50</v>
      </c>
      <c r="K67" s="277">
        <v>45</v>
      </c>
      <c r="L67" s="693">
        <v>19.381443298969074</v>
      </c>
      <c r="M67" s="19"/>
      <c r="P67" s="1116"/>
    </row>
    <row r="68" spans="1:16" x14ac:dyDescent="0.2">
      <c r="A68" s="60">
        <v>121</v>
      </c>
      <c r="B68" s="61" t="s">
        <v>61</v>
      </c>
      <c r="C68" s="834">
        <v>5925</v>
      </c>
      <c r="D68" s="277">
        <v>2990</v>
      </c>
      <c r="E68" s="835">
        <v>2940</v>
      </c>
      <c r="F68" s="277">
        <v>4580</v>
      </c>
      <c r="G68" s="277">
        <v>2275</v>
      </c>
      <c r="H68" s="835">
        <v>2305</v>
      </c>
      <c r="I68" s="277">
        <v>1345</v>
      </c>
      <c r="J68" s="277">
        <v>715</v>
      </c>
      <c r="K68" s="277">
        <v>630</v>
      </c>
      <c r="L68" s="693">
        <v>22.709633878859457</v>
      </c>
      <c r="M68" s="19"/>
      <c r="P68" s="1116"/>
    </row>
    <row r="69" spans="1:16" x14ac:dyDescent="0.2">
      <c r="A69" s="60">
        <v>122</v>
      </c>
      <c r="B69" s="61" t="s">
        <v>62</v>
      </c>
      <c r="C69" s="834">
        <v>5310</v>
      </c>
      <c r="D69" s="277">
        <v>2630</v>
      </c>
      <c r="E69" s="835">
        <v>2680</v>
      </c>
      <c r="F69" s="277">
        <v>4295</v>
      </c>
      <c r="G69" s="277">
        <v>2090</v>
      </c>
      <c r="H69" s="835">
        <v>2205</v>
      </c>
      <c r="I69" s="277">
        <v>1015</v>
      </c>
      <c r="J69" s="277">
        <v>535</v>
      </c>
      <c r="K69" s="277">
        <v>480</v>
      </c>
      <c r="L69" s="693">
        <v>19.111278478629259</v>
      </c>
      <c r="M69" s="19"/>
      <c r="P69" s="1116"/>
    </row>
    <row r="70" spans="1:16" x14ac:dyDescent="0.2">
      <c r="A70" s="60">
        <v>123</v>
      </c>
      <c r="B70" s="61" t="s">
        <v>63</v>
      </c>
      <c r="C70" s="834">
        <v>2600</v>
      </c>
      <c r="D70" s="277">
        <v>1335</v>
      </c>
      <c r="E70" s="835">
        <v>1265</v>
      </c>
      <c r="F70" s="277">
        <v>2245</v>
      </c>
      <c r="G70" s="277">
        <v>1140</v>
      </c>
      <c r="H70" s="835">
        <v>1105</v>
      </c>
      <c r="I70" s="277">
        <v>355</v>
      </c>
      <c r="J70" s="277">
        <v>195</v>
      </c>
      <c r="K70" s="277">
        <v>160</v>
      </c>
      <c r="L70" s="693">
        <v>13.720215219062259</v>
      </c>
      <c r="M70" s="19"/>
      <c r="P70" s="1116"/>
    </row>
    <row r="71" spans="1:16" x14ac:dyDescent="0.2">
      <c r="A71" s="60"/>
      <c r="B71" s="61"/>
      <c r="C71" s="428"/>
      <c r="D71" s="277"/>
      <c r="E71" s="277"/>
      <c r="F71" s="277"/>
      <c r="G71" s="277"/>
      <c r="H71" s="277"/>
      <c r="I71" s="277"/>
      <c r="J71" s="277"/>
      <c r="K71" s="277"/>
      <c r="L71" s="693"/>
      <c r="M71" s="19"/>
      <c r="P71" s="1116"/>
    </row>
    <row r="72" spans="1:16" x14ac:dyDescent="0.2">
      <c r="A72" s="85">
        <v>1</v>
      </c>
      <c r="B72" s="86" t="s">
        <v>2</v>
      </c>
      <c r="C72" s="836">
        <v>15120</v>
      </c>
      <c r="D72" s="674">
        <v>7880</v>
      </c>
      <c r="E72" s="837">
        <v>7240</v>
      </c>
      <c r="F72" s="674">
        <v>11105</v>
      </c>
      <c r="G72" s="674">
        <v>5640</v>
      </c>
      <c r="H72" s="837">
        <v>5465</v>
      </c>
      <c r="I72" s="674">
        <v>4015</v>
      </c>
      <c r="J72" s="674">
        <v>2240</v>
      </c>
      <c r="K72" s="674">
        <v>1775</v>
      </c>
      <c r="L72" s="694">
        <v>26.557745733562644</v>
      </c>
      <c r="M72" s="19"/>
      <c r="P72" s="1116"/>
    </row>
    <row r="73" spans="1:16" x14ac:dyDescent="0.2">
      <c r="A73" s="85">
        <v>2</v>
      </c>
      <c r="B73" s="86" t="s">
        <v>6</v>
      </c>
      <c r="C73" s="836">
        <v>18465</v>
      </c>
      <c r="D73" s="674">
        <v>9350</v>
      </c>
      <c r="E73" s="837">
        <v>9115</v>
      </c>
      <c r="F73" s="674">
        <v>11075</v>
      </c>
      <c r="G73" s="674">
        <v>5425</v>
      </c>
      <c r="H73" s="837">
        <v>5650</v>
      </c>
      <c r="I73" s="674">
        <v>7390</v>
      </c>
      <c r="J73" s="674">
        <v>3925</v>
      </c>
      <c r="K73" s="674">
        <v>3465</v>
      </c>
      <c r="L73" s="694">
        <v>40.028158336492119</v>
      </c>
      <c r="M73" s="19"/>
      <c r="P73" s="1116"/>
    </row>
    <row r="74" spans="1:16" x14ac:dyDescent="0.2">
      <c r="A74" s="85">
        <v>3</v>
      </c>
      <c r="B74" s="86" t="s">
        <v>10</v>
      </c>
      <c r="C74" s="836">
        <v>21440</v>
      </c>
      <c r="D74" s="674">
        <v>11100</v>
      </c>
      <c r="E74" s="837">
        <v>10340</v>
      </c>
      <c r="F74" s="674">
        <v>14315</v>
      </c>
      <c r="G74" s="674">
        <v>7280</v>
      </c>
      <c r="H74" s="837">
        <v>7035</v>
      </c>
      <c r="I74" s="674">
        <v>7125</v>
      </c>
      <c r="J74" s="674">
        <v>3820</v>
      </c>
      <c r="K74" s="674">
        <v>3305</v>
      </c>
      <c r="L74" s="694">
        <v>33.23072617881629</v>
      </c>
      <c r="M74" s="19"/>
      <c r="P74" s="1116"/>
    </row>
    <row r="75" spans="1:16" x14ac:dyDescent="0.2">
      <c r="A75" s="85">
        <v>4</v>
      </c>
      <c r="B75" s="86" t="s">
        <v>3</v>
      </c>
      <c r="C75" s="836">
        <v>19145</v>
      </c>
      <c r="D75" s="674">
        <v>9750</v>
      </c>
      <c r="E75" s="837">
        <v>9400</v>
      </c>
      <c r="F75" s="674">
        <v>14560</v>
      </c>
      <c r="G75" s="674">
        <v>7235</v>
      </c>
      <c r="H75" s="837">
        <v>7320</v>
      </c>
      <c r="I75" s="674">
        <v>4590</v>
      </c>
      <c r="J75" s="674">
        <v>2510</v>
      </c>
      <c r="K75" s="674">
        <v>2075</v>
      </c>
      <c r="L75" s="694">
        <v>23.967201128114066</v>
      </c>
      <c r="M75" s="19"/>
      <c r="P75" s="1116"/>
    </row>
    <row r="76" spans="1:16" x14ac:dyDescent="0.2">
      <c r="A76" s="85">
        <v>5</v>
      </c>
      <c r="B76" s="86" t="s">
        <v>7</v>
      </c>
      <c r="C76" s="836">
        <v>11060</v>
      </c>
      <c r="D76" s="674">
        <v>5530</v>
      </c>
      <c r="E76" s="837">
        <v>5530</v>
      </c>
      <c r="F76" s="674">
        <v>9670</v>
      </c>
      <c r="G76" s="674">
        <v>4790</v>
      </c>
      <c r="H76" s="837">
        <v>4880</v>
      </c>
      <c r="I76" s="674">
        <v>1390</v>
      </c>
      <c r="J76" s="674">
        <v>740</v>
      </c>
      <c r="K76" s="674">
        <v>650</v>
      </c>
      <c r="L76" s="694">
        <v>12.574579642017719</v>
      </c>
      <c r="M76" s="19"/>
      <c r="P76" s="1116"/>
    </row>
    <row r="77" spans="1:16" x14ac:dyDescent="0.2">
      <c r="A77" s="85">
        <v>6</v>
      </c>
      <c r="B77" s="86" t="s">
        <v>11</v>
      </c>
      <c r="C77" s="836">
        <v>7255</v>
      </c>
      <c r="D77" s="674">
        <v>3605</v>
      </c>
      <c r="E77" s="837">
        <v>3650</v>
      </c>
      <c r="F77" s="674">
        <v>6695</v>
      </c>
      <c r="G77" s="674">
        <v>3330</v>
      </c>
      <c r="H77" s="837">
        <v>3365</v>
      </c>
      <c r="I77" s="674">
        <v>560</v>
      </c>
      <c r="J77" s="674">
        <v>275</v>
      </c>
      <c r="K77" s="674">
        <v>285</v>
      </c>
      <c r="L77" s="694">
        <v>7.7325982081323223</v>
      </c>
      <c r="M77" s="19"/>
      <c r="P77" s="1116"/>
    </row>
    <row r="78" spans="1:16" x14ac:dyDescent="0.2">
      <c r="A78" s="85">
        <v>7</v>
      </c>
      <c r="B78" s="86" t="s">
        <v>4</v>
      </c>
      <c r="C78" s="836">
        <v>4745</v>
      </c>
      <c r="D78" s="674">
        <v>2385</v>
      </c>
      <c r="E78" s="837">
        <v>2360</v>
      </c>
      <c r="F78" s="674">
        <v>4145</v>
      </c>
      <c r="G78" s="674">
        <v>2080</v>
      </c>
      <c r="H78" s="837">
        <v>2065</v>
      </c>
      <c r="I78" s="674">
        <v>600</v>
      </c>
      <c r="J78" s="674">
        <v>300</v>
      </c>
      <c r="K78" s="674">
        <v>295</v>
      </c>
      <c r="L78" s="694">
        <v>12.602739726027398</v>
      </c>
      <c r="M78" s="19"/>
      <c r="P78" s="1116"/>
    </row>
    <row r="79" spans="1:16" x14ac:dyDescent="0.2">
      <c r="A79" s="85">
        <v>8</v>
      </c>
      <c r="B79" s="86" t="s">
        <v>5</v>
      </c>
      <c r="C79" s="836">
        <v>5650</v>
      </c>
      <c r="D79" s="674">
        <v>2855</v>
      </c>
      <c r="E79" s="837">
        <v>2795</v>
      </c>
      <c r="F79" s="674">
        <v>4520</v>
      </c>
      <c r="G79" s="674">
        <v>2230</v>
      </c>
      <c r="H79" s="837">
        <v>2290</v>
      </c>
      <c r="I79" s="674">
        <v>1130</v>
      </c>
      <c r="J79" s="674">
        <v>625</v>
      </c>
      <c r="K79" s="674">
        <v>505</v>
      </c>
      <c r="L79" s="694">
        <v>20</v>
      </c>
      <c r="M79" s="19"/>
      <c r="P79" s="1116"/>
    </row>
    <row r="80" spans="1:16" x14ac:dyDescent="0.2">
      <c r="A80" s="85">
        <v>9</v>
      </c>
      <c r="B80" s="86" t="s">
        <v>8</v>
      </c>
      <c r="C80" s="836">
        <v>5470</v>
      </c>
      <c r="D80" s="674">
        <v>2850</v>
      </c>
      <c r="E80" s="837">
        <v>2620</v>
      </c>
      <c r="F80" s="674">
        <v>4360</v>
      </c>
      <c r="G80" s="674">
        <v>2165</v>
      </c>
      <c r="H80" s="837">
        <v>2195</v>
      </c>
      <c r="I80" s="674">
        <v>1105</v>
      </c>
      <c r="J80" s="674">
        <v>680</v>
      </c>
      <c r="K80" s="674">
        <v>425</v>
      </c>
      <c r="L80" s="694">
        <v>20.245062179956108</v>
      </c>
      <c r="M80" s="19"/>
      <c r="P80" s="1116"/>
    </row>
    <row r="81" spans="1:16" x14ac:dyDescent="0.2">
      <c r="A81" s="85">
        <v>10</v>
      </c>
      <c r="B81" s="86" t="s">
        <v>9</v>
      </c>
      <c r="C81" s="836">
        <v>9430</v>
      </c>
      <c r="D81" s="674">
        <v>4750</v>
      </c>
      <c r="E81" s="837">
        <v>4675</v>
      </c>
      <c r="F81" s="674">
        <v>8605</v>
      </c>
      <c r="G81" s="674">
        <v>4330</v>
      </c>
      <c r="H81" s="837">
        <v>4275</v>
      </c>
      <c r="I81" s="674">
        <v>825</v>
      </c>
      <c r="J81" s="674">
        <v>420</v>
      </c>
      <c r="K81" s="674">
        <v>405</v>
      </c>
      <c r="L81" s="694">
        <v>8.7505303351718293</v>
      </c>
      <c r="M81" s="19"/>
      <c r="P81" s="1116"/>
    </row>
    <row r="82" spans="1:16" x14ac:dyDescent="0.2">
      <c r="A82" s="85">
        <v>11</v>
      </c>
      <c r="B82" s="86" t="s">
        <v>93</v>
      </c>
      <c r="C82" s="836">
        <v>10750</v>
      </c>
      <c r="D82" s="674">
        <v>5400</v>
      </c>
      <c r="E82" s="837">
        <v>5345</v>
      </c>
      <c r="F82" s="674">
        <v>8495</v>
      </c>
      <c r="G82" s="674">
        <v>4250</v>
      </c>
      <c r="H82" s="837">
        <v>4245</v>
      </c>
      <c r="I82" s="674">
        <v>2255</v>
      </c>
      <c r="J82" s="674">
        <v>1155</v>
      </c>
      <c r="K82" s="674">
        <v>1105</v>
      </c>
      <c r="L82" s="694">
        <v>20.987998883617081</v>
      </c>
      <c r="M82" s="19"/>
      <c r="P82" s="1116"/>
    </row>
    <row r="83" spans="1:16" x14ac:dyDescent="0.2">
      <c r="A83" s="85">
        <v>12</v>
      </c>
      <c r="B83" s="86" t="s">
        <v>165</v>
      </c>
      <c r="C83" s="836">
        <v>13840</v>
      </c>
      <c r="D83" s="674">
        <v>6955</v>
      </c>
      <c r="E83" s="837">
        <v>6885</v>
      </c>
      <c r="F83" s="674">
        <v>11120</v>
      </c>
      <c r="G83" s="674">
        <v>5505</v>
      </c>
      <c r="H83" s="837">
        <v>5615</v>
      </c>
      <c r="I83" s="674">
        <v>2720</v>
      </c>
      <c r="J83" s="674">
        <v>1450</v>
      </c>
      <c r="K83" s="674">
        <v>1270</v>
      </c>
      <c r="L83" s="694">
        <v>19.638728323699421</v>
      </c>
      <c r="M83" s="19"/>
      <c r="P83" s="1116"/>
    </row>
    <row r="84" spans="1:16" ht="13.15" customHeight="1" x14ac:dyDescent="0.2">
      <c r="A84" s="85"/>
      <c r="B84" s="86"/>
      <c r="C84" s="428"/>
      <c r="D84" s="277"/>
      <c r="E84" s="277"/>
      <c r="F84" s="277"/>
      <c r="G84" s="277"/>
      <c r="H84" s="277"/>
      <c r="I84" s="277"/>
      <c r="J84" s="277"/>
      <c r="K84" s="277"/>
      <c r="L84" s="693"/>
      <c r="M84" s="19"/>
      <c r="P84" s="1116"/>
    </row>
    <row r="85" spans="1:16" ht="13.15" customHeight="1" x14ac:dyDescent="0.2">
      <c r="A85" s="70"/>
      <c r="B85" s="70" t="s">
        <v>20</v>
      </c>
      <c r="C85" s="836">
        <v>142370</v>
      </c>
      <c r="D85" s="674">
        <v>72410</v>
      </c>
      <c r="E85" s="837">
        <v>69955</v>
      </c>
      <c r="F85" s="674">
        <v>108665</v>
      </c>
      <c r="G85" s="674">
        <v>54260</v>
      </c>
      <c r="H85" s="837">
        <v>54400</v>
      </c>
      <c r="I85" s="674">
        <v>33705</v>
      </c>
      <c r="J85" s="674">
        <v>18140</v>
      </c>
      <c r="K85" s="674">
        <v>15560</v>
      </c>
      <c r="L85" s="694">
        <v>23.675633911638688</v>
      </c>
      <c r="M85" s="823"/>
      <c r="P85" s="1116"/>
    </row>
    <row r="86" spans="1:16" ht="15" x14ac:dyDescent="0.25">
      <c r="A86" s="126"/>
      <c r="B86" s="126"/>
      <c r="C86" s="127"/>
      <c r="D86" s="127"/>
      <c r="E86" s="127"/>
      <c r="F86" s="127"/>
      <c r="G86" s="127"/>
      <c r="H86" s="127"/>
      <c r="I86" s="127"/>
      <c r="J86" s="127"/>
      <c r="K86" s="127"/>
      <c r="L86" s="128"/>
      <c r="M86" s="12"/>
    </row>
    <row r="87" spans="1:16" x14ac:dyDescent="0.2">
      <c r="A87" s="65" t="s">
        <v>218</v>
      </c>
      <c r="B87" s="55"/>
      <c r="C87" s="55"/>
      <c r="D87" s="55"/>
      <c r="E87" s="55"/>
      <c r="F87" s="55"/>
      <c r="G87" s="55"/>
      <c r="H87" s="55"/>
      <c r="I87" s="55"/>
      <c r="J87" s="55"/>
      <c r="K87" s="53"/>
      <c r="L87" s="66" t="s">
        <v>219</v>
      </c>
      <c r="M87" s="12"/>
    </row>
    <row r="88" spans="1:16" x14ac:dyDescent="0.2">
      <c r="A88" s="53"/>
      <c r="B88" s="53"/>
      <c r="C88" s="53"/>
      <c r="D88" s="53"/>
      <c r="E88" s="53"/>
      <c r="F88" s="53"/>
      <c r="G88" s="53"/>
      <c r="H88" s="53"/>
      <c r="I88" s="53"/>
      <c r="J88" s="53"/>
      <c r="K88" s="53"/>
      <c r="L88" s="53"/>
    </row>
    <row r="89" spans="1:16" x14ac:dyDescent="0.2">
      <c r="A89" s="53"/>
      <c r="B89" s="53"/>
      <c r="C89" s="53"/>
      <c r="D89" s="53"/>
      <c r="E89" s="53"/>
      <c r="F89" s="53"/>
      <c r="G89" s="53"/>
      <c r="H89" s="53"/>
      <c r="I89" s="53"/>
      <c r="J89" s="53"/>
      <c r="K89" s="53"/>
      <c r="L89" s="53"/>
    </row>
    <row r="90" spans="1:16" x14ac:dyDescent="0.2">
      <c r="A90" s="53"/>
      <c r="B90" s="53"/>
      <c r="C90" s="53"/>
      <c r="D90" s="53"/>
      <c r="E90" s="53"/>
      <c r="F90" s="53"/>
      <c r="G90" s="53"/>
      <c r="H90" s="53"/>
      <c r="I90" s="53"/>
      <c r="J90" s="53"/>
      <c r="K90" s="53"/>
      <c r="L90" s="53"/>
    </row>
    <row r="91" spans="1:16" x14ac:dyDescent="0.2">
      <c r="A91" s="53"/>
      <c r="B91" s="53"/>
      <c r="C91" s="53"/>
      <c r="D91" s="53"/>
      <c r="E91" s="53"/>
      <c r="F91" s="53"/>
      <c r="G91" s="53"/>
      <c r="H91" s="53"/>
      <c r="I91" s="53"/>
      <c r="J91" s="53"/>
      <c r="K91" s="53"/>
      <c r="L91" s="53"/>
    </row>
    <row r="92" spans="1:16" x14ac:dyDescent="0.2">
      <c r="A92" s="53"/>
      <c r="B92" s="53"/>
      <c r="C92" s="53"/>
      <c r="D92" s="53"/>
      <c r="E92" s="53"/>
      <c r="F92" s="53"/>
      <c r="G92" s="53"/>
      <c r="H92" s="53"/>
      <c r="I92" s="53"/>
      <c r="J92" s="53"/>
      <c r="K92" s="53"/>
      <c r="L92" s="53"/>
    </row>
    <row r="93" spans="1:16" x14ac:dyDescent="0.2">
      <c r="A93" s="1041" t="str">
        <f>CONCATENATE("Bevölkerung nach Geschlecht und Staatsangehörigkeit am ",DAY(A1),".",MONTH(A1),".",YEAR(A1))</f>
        <v>Bevölkerung nach Geschlecht und Staatsangehörigkeit am 31.12.2022</v>
      </c>
      <c r="B93" s="53"/>
      <c r="C93" s="53"/>
      <c r="D93" s="53"/>
      <c r="E93" s="53"/>
      <c r="F93" s="53"/>
      <c r="G93" s="53"/>
      <c r="H93" s="53"/>
      <c r="I93" s="53"/>
      <c r="J93" s="53"/>
      <c r="K93" s="53"/>
      <c r="L93" s="53"/>
    </row>
    <row r="94" spans="1:16" x14ac:dyDescent="0.2">
      <c r="A94" s="53"/>
      <c r="B94" s="53"/>
      <c r="C94" s="53"/>
      <c r="D94" s="53"/>
      <c r="E94" s="53"/>
      <c r="F94" s="53"/>
      <c r="G94" s="53"/>
      <c r="H94" s="53"/>
      <c r="I94" s="53"/>
      <c r="J94" s="53"/>
      <c r="K94" s="53"/>
      <c r="L94" s="53"/>
    </row>
    <row r="95" spans="1:16" x14ac:dyDescent="0.2">
      <c r="A95" s="53"/>
      <c r="B95" s="53"/>
      <c r="C95" s="53"/>
      <c r="D95" s="53"/>
      <c r="E95" s="53"/>
      <c r="F95" s="53"/>
      <c r="G95" s="53"/>
      <c r="H95" s="53"/>
      <c r="I95" s="53"/>
      <c r="J95" s="53"/>
      <c r="K95" s="53"/>
      <c r="L95" s="53"/>
    </row>
    <row r="96" spans="1:16" x14ac:dyDescent="0.2">
      <c r="A96" s="53"/>
      <c r="B96" s="53"/>
      <c r="C96" s="53"/>
      <c r="D96" s="53"/>
      <c r="E96" s="53"/>
      <c r="F96" s="53"/>
      <c r="G96" s="53"/>
      <c r="H96" s="53"/>
      <c r="I96" s="53"/>
      <c r="J96" s="53"/>
      <c r="K96" s="53"/>
      <c r="L96" s="53"/>
    </row>
    <row r="97" spans="1:12" x14ac:dyDescent="0.2">
      <c r="A97" s="53"/>
      <c r="B97" s="53"/>
      <c r="C97" s="53"/>
      <c r="D97" s="53"/>
      <c r="E97" s="53"/>
      <c r="F97" s="53"/>
      <c r="G97" s="53"/>
      <c r="H97" s="53"/>
      <c r="I97" s="53"/>
      <c r="J97" s="53"/>
      <c r="K97" s="53"/>
      <c r="L97" s="53"/>
    </row>
    <row r="98" spans="1:12" x14ac:dyDescent="0.2">
      <c r="A98" s="53"/>
      <c r="B98" s="53"/>
      <c r="C98" s="53"/>
      <c r="D98" s="53"/>
      <c r="E98" s="53"/>
      <c r="F98" s="53"/>
      <c r="G98" s="53"/>
      <c r="H98" s="53"/>
      <c r="I98" s="53"/>
      <c r="J98" s="53"/>
      <c r="K98" s="53"/>
      <c r="L98" s="53"/>
    </row>
    <row r="99" spans="1:12" x14ac:dyDescent="0.2">
      <c r="A99" s="53"/>
      <c r="B99" s="53"/>
      <c r="C99" s="53"/>
      <c r="D99" s="53"/>
      <c r="E99" s="53"/>
      <c r="F99" s="53"/>
      <c r="G99" s="53"/>
      <c r="H99" s="53"/>
      <c r="I99" s="53"/>
      <c r="J99" s="53"/>
      <c r="K99" s="53"/>
      <c r="L99" s="53"/>
    </row>
    <row r="100" spans="1:12" x14ac:dyDescent="0.2">
      <c r="A100" s="53"/>
      <c r="B100" s="53"/>
      <c r="C100" s="53"/>
      <c r="D100" s="53"/>
      <c r="E100" s="53"/>
      <c r="F100" s="53"/>
      <c r="G100" s="53"/>
      <c r="H100" s="53"/>
      <c r="I100" s="53"/>
      <c r="J100" s="53"/>
      <c r="K100" s="53"/>
      <c r="L100" s="53"/>
    </row>
    <row r="101" spans="1:12" x14ac:dyDescent="0.2">
      <c r="A101" s="53"/>
      <c r="B101" s="53"/>
      <c r="C101" s="53"/>
      <c r="D101" s="53"/>
      <c r="E101" s="53"/>
      <c r="F101" s="53"/>
      <c r="G101" s="53"/>
      <c r="H101" s="53"/>
      <c r="I101" s="53"/>
      <c r="J101" s="53"/>
      <c r="K101" s="53"/>
      <c r="L101" s="53"/>
    </row>
    <row r="102" spans="1:12" x14ac:dyDescent="0.2">
      <c r="A102" s="53"/>
      <c r="B102" s="53"/>
      <c r="C102" s="53"/>
      <c r="D102" s="53"/>
      <c r="E102" s="53"/>
      <c r="F102" s="53"/>
      <c r="G102" s="53"/>
      <c r="H102" s="53"/>
      <c r="I102" s="53"/>
      <c r="J102" s="53"/>
      <c r="K102" s="53"/>
      <c r="L102" s="53"/>
    </row>
    <row r="103" spans="1:12" x14ac:dyDescent="0.2">
      <c r="A103" s="53"/>
      <c r="B103" s="53"/>
      <c r="C103" s="53"/>
      <c r="D103" s="53"/>
      <c r="E103" s="53"/>
      <c r="F103" s="53"/>
      <c r="G103" s="53"/>
      <c r="H103" s="53"/>
      <c r="I103" s="53"/>
      <c r="J103" s="53"/>
      <c r="K103" s="53"/>
      <c r="L103" s="53"/>
    </row>
    <row r="104" spans="1:12" x14ac:dyDescent="0.2">
      <c r="A104" s="53"/>
      <c r="B104" s="53"/>
      <c r="C104" s="53"/>
      <c r="D104" s="53"/>
      <c r="E104" s="53"/>
      <c r="F104" s="53"/>
      <c r="G104" s="53"/>
      <c r="H104" s="53"/>
      <c r="I104" s="53"/>
      <c r="J104" s="53"/>
      <c r="K104" s="53"/>
      <c r="L104" s="53"/>
    </row>
    <row r="105" spans="1:12" x14ac:dyDescent="0.2">
      <c r="A105" s="53"/>
      <c r="B105" s="53"/>
      <c r="C105" s="53"/>
      <c r="D105" s="53"/>
      <c r="E105" s="53"/>
      <c r="F105" s="53"/>
      <c r="G105" s="53"/>
      <c r="H105" s="53"/>
      <c r="I105" s="53"/>
      <c r="J105" s="53"/>
      <c r="K105" s="53"/>
      <c r="L105" s="53"/>
    </row>
    <row r="106" spans="1:12" x14ac:dyDescent="0.2">
      <c r="A106" s="53"/>
      <c r="B106" s="53"/>
      <c r="C106" s="129"/>
      <c r="D106" s="129"/>
      <c r="E106" s="129"/>
      <c r="F106" s="129"/>
      <c r="G106" s="129"/>
      <c r="H106" s="129"/>
      <c r="I106" s="129"/>
      <c r="J106" s="129"/>
      <c r="K106" s="129"/>
      <c r="L106" s="129"/>
    </row>
    <row r="107" spans="1:12" x14ac:dyDescent="0.2">
      <c r="A107" s="53"/>
      <c r="B107" s="53"/>
      <c r="C107" s="53"/>
      <c r="D107" s="53"/>
      <c r="E107" s="53"/>
      <c r="F107" s="53"/>
      <c r="G107" s="53"/>
      <c r="H107" s="53"/>
      <c r="I107" s="53"/>
      <c r="J107" s="53"/>
      <c r="K107" s="53"/>
      <c r="L107" s="66" t="s">
        <v>334</v>
      </c>
    </row>
    <row r="108" spans="1:12" x14ac:dyDescent="0.2">
      <c r="A108" s="53"/>
      <c r="B108" s="53"/>
      <c r="C108" s="53"/>
      <c r="D108" s="53"/>
      <c r="E108" s="53"/>
      <c r="F108" s="53"/>
      <c r="G108" s="53"/>
      <c r="H108" s="53"/>
      <c r="I108" s="53"/>
      <c r="J108" s="53"/>
      <c r="K108" s="53"/>
      <c r="L108" s="53"/>
    </row>
    <row r="109" spans="1:12" x14ac:dyDescent="0.2">
      <c r="A109" s="53"/>
      <c r="B109" s="53"/>
      <c r="C109" s="53"/>
      <c r="D109" s="53"/>
      <c r="E109" s="53"/>
      <c r="F109" s="53"/>
      <c r="G109" s="53"/>
      <c r="H109" s="53"/>
      <c r="I109" s="53"/>
      <c r="J109" s="53"/>
      <c r="K109" s="53"/>
      <c r="L109" s="53"/>
    </row>
    <row r="110" spans="1:12" x14ac:dyDescent="0.2">
      <c r="A110" s="53"/>
      <c r="B110" s="53"/>
      <c r="C110" s="53"/>
      <c r="D110" s="53"/>
      <c r="E110" s="53"/>
      <c r="F110" s="53"/>
      <c r="G110" s="53"/>
      <c r="H110" s="53"/>
      <c r="I110" s="53"/>
      <c r="J110" s="53"/>
      <c r="K110" s="53"/>
    </row>
    <row r="111" spans="1:12" x14ac:dyDescent="0.2">
      <c r="A111" s="53"/>
      <c r="B111" s="53"/>
      <c r="C111" s="53"/>
      <c r="D111" s="53"/>
      <c r="E111" s="53"/>
      <c r="F111" s="53"/>
      <c r="G111" s="53"/>
      <c r="H111" s="53"/>
      <c r="I111" s="53"/>
      <c r="J111" s="53"/>
      <c r="K111" s="53"/>
    </row>
    <row r="112" spans="1:12" x14ac:dyDescent="0.2">
      <c r="A112" s="53"/>
      <c r="B112" s="53"/>
      <c r="C112" s="53"/>
      <c r="D112" s="53"/>
      <c r="E112" s="53"/>
      <c r="F112" s="53"/>
      <c r="G112" s="53"/>
      <c r="H112" s="53"/>
      <c r="I112" s="53"/>
      <c r="J112" s="53"/>
      <c r="K112" s="53"/>
      <c r="L112" s="53"/>
    </row>
    <row r="113" spans="1:12" x14ac:dyDescent="0.2">
      <c r="A113" s="53"/>
      <c r="B113" s="53"/>
      <c r="C113" s="53"/>
      <c r="D113" s="53"/>
      <c r="E113" s="53"/>
      <c r="F113" s="53"/>
      <c r="G113" s="53"/>
      <c r="H113" s="53"/>
      <c r="I113" s="53"/>
      <c r="J113" s="53"/>
      <c r="K113" s="53"/>
      <c r="L113" s="53"/>
    </row>
    <row r="114" spans="1:12" x14ac:dyDescent="0.2">
      <c r="A114" s="53"/>
      <c r="B114" s="53"/>
      <c r="C114" s="53"/>
      <c r="D114" s="53"/>
      <c r="E114" s="53"/>
      <c r="F114" s="53"/>
      <c r="G114" s="53"/>
      <c r="H114" s="53"/>
      <c r="I114" s="53"/>
      <c r="J114" s="53"/>
      <c r="K114" s="53"/>
    </row>
    <row r="115" spans="1:12" x14ac:dyDescent="0.2">
      <c r="A115" s="998"/>
      <c r="B115" s="998"/>
      <c r="C115" s="998"/>
      <c r="D115" s="998"/>
      <c r="E115" s="998"/>
      <c r="F115" s="998"/>
      <c r="G115" s="998"/>
      <c r="H115" s="998"/>
      <c r="I115" s="998"/>
      <c r="J115" s="998"/>
      <c r="K115" s="998"/>
      <c r="L115" s="998"/>
    </row>
    <row r="116" spans="1:12" x14ac:dyDescent="0.2">
      <c r="A116" s="998"/>
      <c r="B116" s="998"/>
      <c r="C116" s="998"/>
      <c r="D116" s="998"/>
      <c r="E116" s="998"/>
      <c r="F116" s="998"/>
      <c r="G116" s="998"/>
      <c r="H116" s="998"/>
      <c r="I116" s="998"/>
      <c r="J116" s="998"/>
      <c r="K116" s="998"/>
      <c r="L116" s="998"/>
    </row>
    <row r="117" spans="1:12" x14ac:dyDescent="0.2">
      <c r="A117" s="998"/>
      <c r="B117" s="998"/>
      <c r="C117" s="998"/>
      <c r="D117" s="998"/>
      <c r="E117" s="998"/>
      <c r="F117" s="998"/>
      <c r="G117" s="998"/>
      <c r="H117" s="998"/>
      <c r="I117" s="998"/>
      <c r="J117" s="998"/>
      <c r="K117" s="998"/>
      <c r="L117" s="998"/>
    </row>
    <row r="118" spans="1:12" x14ac:dyDescent="0.2">
      <c r="A118" s="998"/>
      <c r="B118" s="998"/>
      <c r="C118" s="998"/>
      <c r="D118" s="998"/>
      <c r="E118" s="998"/>
      <c r="F118" s="998"/>
      <c r="G118" s="998"/>
      <c r="H118" s="998"/>
      <c r="I118" s="998"/>
      <c r="J118" s="998"/>
      <c r="K118" s="998"/>
      <c r="L118" s="998"/>
    </row>
    <row r="119" spans="1:12" x14ac:dyDescent="0.2">
      <c r="A119" s="998"/>
      <c r="B119" s="998"/>
      <c r="C119" s="998"/>
      <c r="D119" s="998"/>
      <c r="E119" s="998"/>
      <c r="F119" s="998"/>
      <c r="G119" s="998"/>
      <c r="H119" s="998"/>
      <c r="I119" s="998"/>
      <c r="J119" s="998"/>
      <c r="K119" s="998"/>
      <c r="L119" s="998"/>
    </row>
    <row r="120" spans="1:12" x14ac:dyDescent="0.2">
      <c r="A120" s="998"/>
      <c r="B120" s="998"/>
      <c r="C120" s="998"/>
      <c r="D120" s="998"/>
      <c r="E120" s="998"/>
      <c r="F120" s="998"/>
      <c r="G120" s="998"/>
      <c r="H120" s="998"/>
      <c r="I120" s="998"/>
      <c r="J120" s="998"/>
      <c r="K120" s="998"/>
      <c r="L120" s="998"/>
    </row>
    <row r="121" spans="1:12" x14ac:dyDescent="0.2">
      <c r="A121" s="998"/>
      <c r="B121" s="998"/>
      <c r="C121" s="998"/>
      <c r="D121" s="998"/>
      <c r="E121" s="998"/>
      <c r="F121" s="998"/>
      <c r="G121" s="998"/>
      <c r="H121" s="998"/>
      <c r="I121" s="998"/>
      <c r="J121" s="998"/>
      <c r="K121" s="998"/>
      <c r="L121" s="998"/>
    </row>
    <row r="122" spans="1:12" x14ac:dyDescent="0.2">
      <c r="A122" s="998"/>
      <c r="B122" s="998"/>
      <c r="C122" s="998"/>
      <c r="D122" s="998"/>
      <c r="E122" s="998"/>
      <c r="F122" s="998"/>
      <c r="G122" s="998"/>
      <c r="H122" s="998"/>
      <c r="I122" s="998"/>
      <c r="J122" s="998"/>
      <c r="K122" s="998"/>
      <c r="L122" s="998"/>
    </row>
  </sheetData>
  <hyperlinks>
    <hyperlink ref="L1" location="INHALT!A1" display="zum Inhaltsverzeichnis" xr:uid="{CABEBA6A-FC8E-42FC-98C1-B4B8392035A6}"/>
  </hyperlinks>
  <printOptions horizontalCentered="1" verticalCentered="1"/>
  <pageMargins left="0.23622047244094491" right="0.23622047244094491" top="0.24" bottom="0.43307086614173229" header="0.16" footer="0.15748031496062992"/>
  <pageSetup paperSize="9" scale="92" firstPageNumber="8" fitToWidth="0" orientation="landscape" useFirstPageNumber="1" r:id="rId1"/>
  <headerFooter scaleWithDoc="0">
    <oddFooter>Seite &amp;P</oddFooter>
  </headerFooter>
  <rowBreaks count="2" manualBreakCount="2">
    <brk id="41" max="16383" man="1"/>
    <brk id="7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R139"/>
  <sheetViews>
    <sheetView zoomScale="115" zoomScaleNormal="115" zoomScaleSheetLayoutView="100" workbookViewId="0">
      <pane xSplit="2" ySplit="6" topLeftCell="C55" activePane="bottomRight" state="frozen"/>
      <selection activeCell="A80" sqref="A80:XFD80"/>
      <selection pane="topRight" activeCell="A80" sqref="A80:XFD80"/>
      <selection pane="bottomLeft" activeCell="A80" sqref="A80:XFD80"/>
      <selection pane="bottomRight" activeCell="P71" sqref="P71:R82"/>
    </sheetView>
  </sheetViews>
  <sheetFormatPr baseColWidth="10" defaultRowHeight="12.75" x14ac:dyDescent="0.2"/>
  <cols>
    <col min="1" max="1" width="5.7109375" customWidth="1"/>
    <col min="2" max="2" width="21.42578125" customWidth="1"/>
    <col min="3" max="13" width="7.140625" customWidth="1"/>
    <col min="14" max="14" width="6.28515625" customWidth="1"/>
    <col min="15" max="15" width="6.28515625" style="997" customWidth="1"/>
    <col min="16" max="16" width="11.5703125" customWidth="1"/>
  </cols>
  <sheetData>
    <row r="1" spans="1:18" x14ac:dyDescent="0.2">
      <c r="A1" s="1030">
        <v>44926</v>
      </c>
      <c r="B1" s="53"/>
      <c r="C1" s="53"/>
      <c r="D1" s="53"/>
      <c r="E1" s="53"/>
      <c r="F1" s="53"/>
      <c r="G1" s="53"/>
      <c r="H1" s="53"/>
      <c r="I1" s="53"/>
      <c r="J1" s="53"/>
      <c r="K1" s="53"/>
      <c r="L1" s="53"/>
      <c r="M1" s="53"/>
      <c r="N1" s="1045" t="s">
        <v>476</v>
      </c>
      <c r="O1" s="1045"/>
    </row>
    <row r="2" spans="1:18" ht="15.75" x14ac:dyDescent="0.25">
      <c r="A2" s="54" t="s">
        <v>456</v>
      </c>
      <c r="B2" s="55"/>
      <c r="C2" s="55"/>
      <c r="D2" s="55"/>
      <c r="E2" s="55"/>
      <c r="F2" s="55"/>
      <c r="G2" s="55"/>
      <c r="H2" s="55"/>
      <c r="I2" s="55"/>
      <c r="J2" s="55"/>
      <c r="K2" s="55"/>
      <c r="L2" s="55"/>
      <c r="M2" s="55"/>
      <c r="N2" s="53"/>
      <c r="O2" s="53"/>
    </row>
    <row r="3" spans="1:18" x14ac:dyDescent="0.2">
      <c r="A3" s="56" t="s">
        <v>199</v>
      </c>
      <c r="B3" s="55"/>
      <c r="C3" s="55"/>
      <c r="D3" s="55"/>
      <c r="E3" s="73"/>
      <c r="F3" s="73"/>
      <c r="G3" s="73"/>
      <c r="H3" s="73"/>
      <c r="I3" s="73"/>
      <c r="J3" s="73"/>
      <c r="K3" s="73"/>
      <c r="L3" s="73"/>
      <c r="M3" s="73"/>
      <c r="N3" s="53"/>
      <c r="O3" s="53"/>
    </row>
    <row r="4" spans="1:18" x14ac:dyDescent="0.2">
      <c r="A4" s="53"/>
      <c r="B4" s="53"/>
      <c r="C4" s="53"/>
      <c r="D4" s="53"/>
      <c r="E4" s="53"/>
      <c r="F4" s="53"/>
      <c r="G4" s="53"/>
      <c r="H4" s="53"/>
      <c r="I4" s="53"/>
      <c r="J4" s="53"/>
      <c r="K4" s="53"/>
      <c r="L4" s="53"/>
      <c r="M4" s="53"/>
      <c r="N4" s="66" t="s">
        <v>473</v>
      </c>
      <c r="O4" s="66"/>
    </row>
    <row r="5" spans="1:18" s="11" customFormat="1" ht="36" customHeight="1" x14ac:dyDescent="0.2">
      <c r="A5" s="137" t="s">
        <v>100</v>
      </c>
      <c r="B5" s="137" t="s">
        <v>101</v>
      </c>
      <c r="C5" s="137">
        <v>2012</v>
      </c>
      <c r="D5" s="137">
        <v>2013</v>
      </c>
      <c r="E5" s="137">
        <v>2014</v>
      </c>
      <c r="F5" s="137">
        <v>2015</v>
      </c>
      <c r="G5" s="137">
        <v>2016</v>
      </c>
      <c r="H5" s="137">
        <v>2017</v>
      </c>
      <c r="I5" s="137">
        <v>2018</v>
      </c>
      <c r="J5" s="137">
        <v>2019</v>
      </c>
      <c r="K5" s="137">
        <v>2020</v>
      </c>
      <c r="L5" s="137">
        <v>2021</v>
      </c>
      <c r="M5" s="137">
        <v>2022</v>
      </c>
      <c r="N5" s="798" t="s">
        <v>100</v>
      </c>
      <c r="O5" s="1161"/>
      <c r="P5" s="136"/>
    </row>
    <row r="6" spans="1:18" s="11" customFormat="1" ht="13.15" customHeight="1" x14ac:dyDescent="0.2">
      <c r="A6" s="137"/>
      <c r="B6" s="137"/>
      <c r="C6" s="799" t="s">
        <v>223</v>
      </c>
      <c r="D6" s="799" t="s">
        <v>223</v>
      </c>
      <c r="E6" s="799" t="s">
        <v>223</v>
      </c>
      <c r="F6" s="799" t="s">
        <v>223</v>
      </c>
      <c r="G6" s="799" t="s">
        <v>223</v>
      </c>
      <c r="H6" s="799" t="s">
        <v>223</v>
      </c>
      <c r="I6" s="799" t="s">
        <v>223</v>
      </c>
      <c r="J6" s="799" t="s">
        <v>223</v>
      </c>
      <c r="K6" s="799" t="s">
        <v>223</v>
      </c>
      <c r="L6" s="799" t="s">
        <v>223</v>
      </c>
      <c r="M6" s="799" t="s">
        <v>223</v>
      </c>
      <c r="N6" s="300"/>
      <c r="O6" s="1161"/>
      <c r="P6" s="136"/>
    </row>
    <row r="7" spans="1:18" s="11" customFormat="1" x14ac:dyDescent="0.2">
      <c r="A7" s="74"/>
      <c r="B7" s="74"/>
      <c r="C7" s="75"/>
      <c r="D7" s="75"/>
      <c r="E7" s="75"/>
      <c r="F7" s="75"/>
      <c r="G7" s="75"/>
      <c r="H7" s="75"/>
      <c r="I7" s="75"/>
      <c r="J7" s="75"/>
      <c r="K7" s="75"/>
      <c r="L7" s="75"/>
      <c r="M7" s="75"/>
      <c r="N7" s="74"/>
      <c r="O7" s="74"/>
    </row>
    <row r="8" spans="1:18" s="4" customFormat="1" ht="13.15" customHeight="1" x14ac:dyDescent="0.2">
      <c r="A8" s="60">
        <v>10</v>
      </c>
      <c r="B8" s="61" t="s">
        <v>37</v>
      </c>
      <c r="C8" s="675">
        <v>525</v>
      </c>
      <c r="D8" s="675">
        <v>515</v>
      </c>
      <c r="E8" s="675">
        <v>520</v>
      </c>
      <c r="F8" s="675">
        <v>535</v>
      </c>
      <c r="G8" s="675">
        <v>530</v>
      </c>
      <c r="H8" s="675">
        <v>525</v>
      </c>
      <c r="I8" s="675">
        <v>535</v>
      </c>
      <c r="J8" s="675">
        <v>545</v>
      </c>
      <c r="K8" s="675">
        <v>535</v>
      </c>
      <c r="L8" s="675">
        <v>555</v>
      </c>
      <c r="M8" s="675">
        <v>585</v>
      </c>
      <c r="N8" s="139">
        <v>10</v>
      </c>
      <c r="O8" s="60"/>
      <c r="P8" s="823">
        <f>M8-L8</f>
        <v>30</v>
      </c>
      <c r="Q8" s="824"/>
      <c r="R8" s="824"/>
    </row>
    <row r="9" spans="1:18" s="4" customFormat="1" ht="13.15" customHeight="1" x14ac:dyDescent="0.2">
      <c r="A9" s="60">
        <v>11</v>
      </c>
      <c r="B9" s="61" t="s">
        <v>38</v>
      </c>
      <c r="C9" s="675">
        <v>1200</v>
      </c>
      <c r="D9" s="675">
        <v>1225</v>
      </c>
      <c r="E9" s="675">
        <v>1275</v>
      </c>
      <c r="F9" s="675">
        <v>1245</v>
      </c>
      <c r="G9" s="675">
        <v>1235</v>
      </c>
      <c r="H9" s="675">
        <v>1230</v>
      </c>
      <c r="I9" s="675">
        <v>1205</v>
      </c>
      <c r="J9" s="675">
        <v>1165</v>
      </c>
      <c r="K9" s="675">
        <v>1135</v>
      </c>
      <c r="L9" s="675">
        <v>1140</v>
      </c>
      <c r="M9" s="675">
        <v>1285</v>
      </c>
      <c r="N9" s="139">
        <v>11</v>
      </c>
      <c r="O9" s="60"/>
      <c r="P9" s="823">
        <f t="shared" ref="P9:P40" si="0">M9-L9</f>
        <v>145</v>
      </c>
      <c r="Q9" s="824"/>
      <c r="R9" s="824"/>
    </row>
    <row r="10" spans="1:18" s="4" customFormat="1" ht="13.15" customHeight="1" x14ac:dyDescent="0.2">
      <c r="A10" s="60">
        <v>12</v>
      </c>
      <c r="B10" s="61" t="s">
        <v>90</v>
      </c>
      <c r="C10" s="675">
        <v>1900</v>
      </c>
      <c r="D10" s="675">
        <v>1760</v>
      </c>
      <c r="E10" s="675">
        <v>1880</v>
      </c>
      <c r="F10" s="675">
        <v>1975</v>
      </c>
      <c r="G10" s="675">
        <v>2140</v>
      </c>
      <c r="H10" s="675">
        <v>2275</v>
      </c>
      <c r="I10" s="675">
        <v>2360</v>
      </c>
      <c r="J10" s="675">
        <v>2385</v>
      </c>
      <c r="K10" s="675">
        <v>2400</v>
      </c>
      <c r="L10" s="675">
        <v>2395</v>
      </c>
      <c r="M10" s="675">
        <v>2440</v>
      </c>
      <c r="N10" s="139">
        <v>12</v>
      </c>
      <c r="O10" s="60"/>
      <c r="P10" s="823">
        <f t="shared" si="0"/>
        <v>45</v>
      </c>
      <c r="Q10" s="824"/>
      <c r="R10" s="824"/>
    </row>
    <row r="11" spans="1:18" s="4" customFormat="1" ht="13.15" customHeight="1" x14ac:dyDescent="0.2">
      <c r="A11" s="60">
        <v>13</v>
      </c>
      <c r="B11" s="61" t="s">
        <v>39</v>
      </c>
      <c r="C11" s="675">
        <v>340</v>
      </c>
      <c r="D11" s="675">
        <v>375</v>
      </c>
      <c r="E11" s="675">
        <v>350</v>
      </c>
      <c r="F11" s="675">
        <v>355</v>
      </c>
      <c r="G11" s="675">
        <v>355</v>
      </c>
      <c r="H11" s="675">
        <v>350</v>
      </c>
      <c r="I11" s="675">
        <v>375</v>
      </c>
      <c r="J11" s="675">
        <v>385</v>
      </c>
      <c r="K11" s="675">
        <v>380</v>
      </c>
      <c r="L11" s="675">
        <v>355</v>
      </c>
      <c r="M11" s="675">
        <v>360</v>
      </c>
      <c r="N11" s="139">
        <v>13</v>
      </c>
      <c r="O11" s="60"/>
      <c r="P11" s="823">
        <f t="shared" si="0"/>
        <v>5</v>
      </c>
      <c r="Q11" s="824"/>
      <c r="R11" s="824"/>
    </row>
    <row r="12" spans="1:18" s="4" customFormat="1" ht="13.15" customHeight="1" x14ac:dyDescent="0.2">
      <c r="A12" s="60">
        <v>14</v>
      </c>
      <c r="B12" s="61" t="s">
        <v>40</v>
      </c>
      <c r="C12" s="675">
        <v>2445</v>
      </c>
      <c r="D12" s="675">
        <v>2480</v>
      </c>
      <c r="E12" s="675">
        <v>2475</v>
      </c>
      <c r="F12" s="675">
        <v>2560</v>
      </c>
      <c r="G12" s="675">
        <v>2575</v>
      </c>
      <c r="H12" s="675">
        <v>2605</v>
      </c>
      <c r="I12" s="675">
        <v>2585</v>
      </c>
      <c r="J12" s="675">
        <v>2675</v>
      </c>
      <c r="K12" s="675">
        <v>2595</v>
      </c>
      <c r="L12" s="675">
        <v>2595</v>
      </c>
      <c r="M12" s="675">
        <v>2690</v>
      </c>
      <c r="N12" s="139">
        <v>14</v>
      </c>
      <c r="O12" s="60"/>
      <c r="P12" s="823">
        <f t="shared" si="0"/>
        <v>95</v>
      </c>
      <c r="Q12" s="824"/>
      <c r="R12" s="824"/>
    </row>
    <row r="13" spans="1:18" s="4" customFormat="1" ht="13.15" customHeight="1" x14ac:dyDescent="0.2">
      <c r="A13" s="60">
        <v>15</v>
      </c>
      <c r="B13" s="61" t="s">
        <v>41</v>
      </c>
      <c r="C13" s="675">
        <v>1145</v>
      </c>
      <c r="D13" s="675">
        <v>1145</v>
      </c>
      <c r="E13" s="675">
        <v>1155</v>
      </c>
      <c r="F13" s="675">
        <v>1205</v>
      </c>
      <c r="G13" s="675">
        <v>1230</v>
      </c>
      <c r="H13" s="675">
        <v>1185</v>
      </c>
      <c r="I13" s="675">
        <v>1160</v>
      </c>
      <c r="J13" s="675">
        <v>1135</v>
      </c>
      <c r="K13" s="675">
        <v>1130</v>
      </c>
      <c r="L13" s="675">
        <v>1155</v>
      </c>
      <c r="M13" s="675">
        <v>1205</v>
      </c>
      <c r="N13" s="139">
        <v>15</v>
      </c>
      <c r="O13" s="60"/>
      <c r="P13" s="823">
        <f t="shared" si="0"/>
        <v>50</v>
      </c>
      <c r="Q13" s="824"/>
      <c r="R13" s="824"/>
    </row>
    <row r="14" spans="1:18" s="4" customFormat="1" ht="13.15" customHeight="1" x14ac:dyDescent="0.2">
      <c r="A14" s="60">
        <v>16</v>
      </c>
      <c r="B14" s="61" t="s">
        <v>99</v>
      </c>
      <c r="C14" s="675">
        <v>2675</v>
      </c>
      <c r="D14" s="675">
        <v>2725</v>
      </c>
      <c r="E14" s="675">
        <v>2730</v>
      </c>
      <c r="F14" s="675">
        <v>2725</v>
      </c>
      <c r="G14" s="675">
        <v>2745</v>
      </c>
      <c r="H14" s="675">
        <v>2755</v>
      </c>
      <c r="I14" s="675">
        <v>2790</v>
      </c>
      <c r="J14" s="675">
        <v>2820</v>
      </c>
      <c r="K14" s="675">
        <v>2825</v>
      </c>
      <c r="L14" s="675">
        <v>2815</v>
      </c>
      <c r="M14" s="675">
        <v>2865</v>
      </c>
      <c r="N14" s="139">
        <v>16</v>
      </c>
      <c r="O14" s="60"/>
      <c r="P14" s="823">
        <f t="shared" si="0"/>
        <v>50</v>
      </c>
      <c r="Q14" s="824"/>
      <c r="R14" s="824"/>
    </row>
    <row r="15" spans="1:18" s="4" customFormat="1" ht="13.15" customHeight="1" x14ac:dyDescent="0.2">
      <c r="A15" s="60">
        <v>17</v>
      </c>
      <c r="B15" s="61" t="s">
        <v>42</v>
      </c>
      <c r="C15" s="675">
        <v>3715</v>
      </c>
      <c r="D15" s="675">
        <v>3730</v>
      </c>
      <c r="E15" s="675">
        <v>3765</v>
      </c>
      <c r="F15" s="675">
        <v>3730</v>
      </c>
      <c r="G15" s="675">
        <v>3750</v>
      </c>
      <c r="H15" s="675">
        <v>3775</v>
      </c>
      <c r="I15" s="675">
        <v>3780</v>
      </c>
      <c r="J15" s="675">
        <v>3765</v>
      </c>
      <c r="K15" s="675">
        <v>3695</v>
      </c>
      <c r="L15" s="675">
        <v>3655</v>
      </c>
      <c r="M15" s="675">
        <v>3685</v>
      </c>
      <c r="N15" s="139">
        <v>17</v>
      </c>
      <c r="O15" s="60"/>
      <c r="P15" s="823">
        <f t="shared" si="0"/>
        <v>30</v>
      </c>
      <c r="Q15" s="824"/>
      <c r="R15" s="824"/>
    </row>
    <row r="16" spans="1:18" s="4" customFormat="1" ht="13.15" customHeight="1" x14ac:dyDescent="0.2">
      <c r="A16" s="60">
        <v>21</v>
      </c>
      <c r="B16" s="61" t="s">
        <v>43</v>
      </c>
      <c r="C16" s="675">
        <v>1505</v>
      </c>
      <c r="D16" s="675">
        <v>1515</v>
      </c>
      <c r="E16" s="675">
        <v>1570</v>
      </c>
      <c r="F16" s="675">
        <v>1610</v>
      </c>
      <c r="G16" s="675">
        <v>1555</v>
      </c>
      <c r="H16" s="675">
        <v>1615</v>
      </c>
      <c r="I16" s="675">
        <v>1685</v>
      </c>
      <c r="J16" s="675">
        <v>1730</v>
      </c>
      <c r="K16" s="675">
        <v>1690</v>
      </c>
      <c r="L16" s="675">
        <v>1675</v>
      </c>
      <c r="M16" s="675">
        <v>1740</v>
      </c>
      <c r="N16" s="139">
        <v>21</v>
      </c>
      <c r="O16" s="60"/>
      <c r="P16" s="823">
        <f t="shared" si="0"/>
        <v>65</v>
      </c>
      <c r="Q16" s="824"/>
      <c r="R16" s="824"/>
    </row>
    <row r="17" spans="1:18" s="4" customFormat="1" ht="13.15" customHeight="1" x14ac:dyDescent="0.2">
      <c r="A17" s="60">
        <v>22</v>
      </c>
      <c r="B17" s="61" t="s">
        <v>44</v>
      </c>
      <c r="C17" s="675">
        <v>1570</v>
      </c>
      <c r="D17" s="675">
        <v>1570</v>
      </c>
      <c r="E17" s="675">
        <v>1600</v>
      </c>
      <c r="F17" s="675">
        <v>1565</v>
      </c>
      <c r="G17" s="675">
        <v>1555</v>
      </c>
      <c r="H17" s="675">
        <v>1570</v>
      </c>
      <c r="I17" s="675">
        <v>1665</v>
      </c>
      <c r="J17" s="675">
        <v>1685</v>
      </c>
      <c r="K17" s="675">
        <v>1660</v>
      </c>
      <c r="L17" s="675">
        <v>1645</v>
      </c>
      <c r="M17" s="675">
        <v>1555</v>
      </c>
      <c r="N17" s="139">
        <v>22</v>
      </c>
      <c r="O17" s="60"/>
      <c r="P17" s="823">
        <f t="shared" si="0"/>
        <v>-90</v>
      </c>
      <c r="Q17" s="824"/>
      <c r="R17" s="824"/>
    </row>
    <row r="18" spans="1:18" s="4" customFormat="1" ht="13.15" customHeight="1" x14ac:dyDescent="0.2">
      <c r="A18" s="60">
        <v>23</v>
      </c>
      <c r="B18" s="61" t="s">
        <v>45</v>
      </c>
      <c r="C18" s="675">
        <v>3360</v>
      </c>
      <c r="D18" s="675">
        <v>3375</v>
      </c>
      <c r="E18" s="675">
        <v>3390</v>
      </c>
      <c r="F18" s="675">
        <v>3395</v>
      </c>
      <c r="G18" s="675">
        <v>3530</v>
      </c>
      <c r="H18" s="675">
        <v>3535</v>
      </c>
      <c r="I18" s="675">
        <v>3580</v>
      </c>
      <c r="J18" s="675">
        <v>3515</v>
      </c>
      <c r="K18" s="675">
        <v>3275</v>
      </c>
      <c r="L18" s="675">
        <v>3695</v>
      </c>
      <c r="M18" s="675">
        <v>3920</v>
      </c>
      <c r="N18" s="139">
        <v>23</v>
      </c>
      <c r="O18" s="60"/>
      <c r="P18" s="823">
        <f t="shared" si="0"/>
        <v>225</v>
      </c>
      <c r="Q18" s="824"/>
      <c r="R18" s="824"/>
    </row>
    <row r="19" spans="1:18" s="4" customFormat="1" ht="13.15" customHeight="1" x14ac:dyDescent="0.2">
      <c r="A19" s="60">
        <v>24</v>
      </c>
      <c r="B19" s="61" t="s">
        <v>46</v>
      </c>
      <c r="C19" s="675">
        <v>6725</v>
      </c>
      <c r="D19" s="675">
        <v>6740</v>
      </c>
      <c r="E19" s="675">
        <v>6765</v>
      </c>
      <c r="F19" s="675">
        <v>6885</v>
      </c>
      <c r="G19" s="675">
        <v>6750</v>
      </c>
      <c r="H19" s="675">
        <v>6755</v>
      </c>
      <c r="I19" s="675">
        <v>6650</v>
      </c>
      <c r="J19" s="675">
        <v>6635</v>
      </c>
      <c r="K19" s="675">
        <v>6455</v>
      </c>
      <c r="L19" s="675">
        <v>6390</v>
      </c>
      <c r="M19" s="675">
        <v>6660</v>
      </c>
      <c r="N19" s="139">
        <v>24</v>
      </c>
      <c r="O19" s="60"/>
      <c r="P19" s="823">
        <f t="shared" si="0"/>
        <v>270</v>
      </c>
      <c r="Q19" s="824"/>
      <c r="R19" s="824"/>
    </row>
    <row r="20" spans="1:18" s="4" customFormat="1" ht="13.15" customHeight="1" x14ac:dyDescent="0.2">
      <c r="A20" s="60">
        <v>25</v>
      </c>
      <c r="B20" s="61" t="s">
        <v>180</v>
      </c>
      <c r="C20" s="675">
        <v>2080</v>
      </c>
      <c r="D20" s="675">
        <v>2065</v>
      </c>
      <c r="E20" s="675">
        <v>2045</v>
      </c>
      <c r="F20" s="675">
        <v>2050</v>
      </c>
      <c r="G20" s="675">
        <v>2045</v>
      </c>
      <c r="H20" s="675">
        <v>2005</v>
      </c>
      <c r="I20" s="675">
        <v>1940</v>
      </c>
      <c r="J20" s="675">
        <v>1935</v>
      </c>
      <c r="K20" s="675">
        <v>1865</v>
      </c>
      <c r="L20" s="675">
        <v>1805</v>
      </c>
      <c r="M20" s="675">
        <v>1900</v>
      </c>
      <c r="N20" s="139">
        <v>25</v>
      </c>
      <c r="O20" s="60"/>
      <c r="P20" s="823">
        <f t="shared" si="0"/>
        <v>95</v>
      </c>
      <c r="Q20" s="824"/>
      <c r="R20" s="824"/>
    </row>
    <row r="21" spans="1:18" s="4" customFormat="1" ht="13.15" customHeight="1" x14ac:dyDescent="0.2">
      <c r="A21" s="60">
        <v>26</v>
      </c>
      <c r="B21" s="61" t="s">
        <v>164</v>
      </c>
      <c r="C21" s="675">
        <v>2680</v>
      </c>
      <c r="D21" s="675">
        <v>2650</v>
      </c>
      <c r="E21" s="675">
        <v>2665</v>
      </c>
      <c r="F21" s="675">
        <v>2665</v>
      </c>
      <c r="G21" s="675">
        <v>2635</v>
      </c>
      <c r="H21" s="675">
        <v>2560</v>
      </c>
      <c r="I21" s="675">
        <v>2550</v>
      </c>
      <c r="J21" s="675">
        <v>2565</v>
      </c>
      <c r="K21" s="675">
        <v>2620</v>
      </c>
      <c r="L21" s="675">
        <v>2595</v>
      </c>
      <c r="M21" s="675">
        <v>2695</v>
      </c>
      <c r="N21" s="139">
        <v>26</v>
      </c>
      <c r="O21" s="60"/>
      <c r="P21" s="823">
        <f t="shared" si="0"/>
        <v>100</v>
      </c>
      <c r="Q21" s="824"/>
      <c r="R21" s="824"/>
    </row>
    <row r="22" spans="1:18" s="4" customFormat="1" ht="13.15" customHeight="1" x14ac:dyDescent="0.2">
      <c r="A22" s="60">
        <v>31</v>
      </c>
      <c r="B22" s="61" t="s">
        <v>47</v>
      </c>
      <c r="C22" s="675">
        <v>3355</v>
      </c>
      <c r="D22" s="675">
        <v>3490</v>
      </c>
      <c r="E22" s="675">
        <v>3650</v>
      </c>
      <c r="F22" s="675">
        <v>3770</v>
      </c>
      <c r="G22" s="675">
        <v>3705</v>
      </c>
      <c r="H22" s="675">
        <v>3695</v>
      </c>
      <c r="I22" s="675">
        <v>3745</v>
      </c>
      <c r="J22" s="675">
        <v>3805</v>
      </c>
      <c r="K22" s="675">
        <v>3830</v>
      </c>
      <c r="L22" s="675">
        <v>3810</v>
      </c>
      <c r="M22" s="675">
        <v>3935</v>
      </c>
      <c r="N22" s="139">
        <v>31</v>
      </c>
      <c r="O22" s="60"/>
      <c r="P22" s="823">
        <f t="shared" si="0"/>
        <v>125</v>
      </c>
      <c r="Q22" s="824"/>
      <c r="R22" s="824"/>
    </row>
    <row r="23" spans="1:18" s="4" customFormat="1" ht="13.15" customHeight="1" x14ac:dyDescent="0.2">
      <c r="A23" s="60">
        <v>32</v>
      </c>
      <c r="B23" s="61" t="s">
        <v>48</v>
      </c>
      <c r="C23" s="675">
        <v>5215</v>
      </c>
      <c r="D23" s="675">
        <v>5290</v>
      </c>
      <c r="E23" s="675">
        <v>5460</v>
      </c>
      <c r="F23" s="675">
        <v>5510</v>
      </c>
      <c r="G23" s="675">
        <v>5590</v>
      </c>
      <c r="H23" s="675">
        <v>5655</v>
      </c>
      <c r="I23" s="675">
        <v>5595</v>
      </c>
      <c r="J23" s="675">
        <v>5865</v>
      </c>
      <c r="K23" s="675">
        <v>5820</v>
      </c>
      <c r="L23" s="675">
        <v>5835</v>
      </c>
      <c r="M23" s="675">
        <v>5975</v>
      </c>
      <c r="N23" s="139">
        <v>32</v>
      </c>
      <c r="O23" s="60"/>
      <c r="P23" s="823">
        <f t="shared" si="0"/>
        <v>140</v>
      </c>
      <c r="Q23" s="824"/>
      <c r="R23" s="824"/>
    </row>
    <row r="24" spans="1:18" s="4" customFormat="1" ht="13.15" customHeight="1" x14ac:dyDescent="0.2">
      <c r="A24" s="60">
        <v>33</v>
      </c>
      <c r="B24" s="61" t="s">
        <v>181</v>
      </c>
      <c r="C24" s="675">
        <v>135</v>
      </c>
      <c r="D24" s="675">
        <v>150</v>
      </c>
      <c r="E24" s="675">
        <v>105</v>
      </c>
      <c r="F24" s="675">
        <v>170</v>
      </c>
      <c r="G24" s="675">
        <v>95</v>
      </c>
      <c r="H24" s="675">
        <v>115</v>
      </c>
      <c r="I24" s="675">
        <v>120</v>
      </c>
      <c r="J24" s="675">
        <v>90</v>
      </c>
      <c r="K24" s="675">
        <v>80</v>
      </c>
      <c r="L24" s="675">
        <v>70</v>
      </c>
      <c r="M24" s="675">
        <v>75</v>
      </c>
      <c r="N24" s="139">
        <v>33</v>
      </c>
      <c r="O24" s="60"/>
      <c r="P24" s="823">
        <f t="shared" si="0"/>
        <v>5</v>
      </c>
      <c r="Q24" s="824"/>
      <c r="R24" s="824"/>
    </row>
    <row r="25" spans="1:18" s="4" customFormat="1" ht="13.15" customHeight="1" x14ac:dyDescent="0.2">
      <c r="A25" s="60">
        <v>34</v>
      </c>
      <c r="B25" s="61" t="s">
        <v>49</v>
      </c>
      <c r="C25" s="675">
        <v>4255</v>
      </c>
      <c r="D25" s="675">
        <v>4255</v>
      </c>
      <c r="E25" s="675">
        <v>4315</v>
      </c>
      <c r="F25" s="675">
        <v>4315</v>
      </c>
      <c r="G25" s="675">
        <v>4255</v>
      </c>
      <c r="H25" s="675">
        <v>4220</v>
      </c>
      <c r="I25" s="675">
        <v>4265</v>
      </c>
      <c r="J25" s="675">
        <v>4340</v>
      </c>
      <c r="K25" s="675">
        <v>4405</v>
      </c>
      <c r="L25" s="675">
        <v>4450</v>
      </c>
      <c r="M25" s="675">
        <v>4465</v>
      </c>
      <c r="N25" s="139">
        <v>34</v>
      </c>
      <c r="O25" s="60"/>
      <c r="P25" s="823">
        <f t="shared" si="0"/>
        <v>15</v>
      </c>
      <c r="Q25" s="824"/>
      <c r="R25" s="824"/>
    </row>
    <row r="26" spans="1:18" s="4" customFormat="1" ht="13.15" customHeight="1" x14ac:dyDescent="0.2">
      <c r="A26" s="60">
        <v>35</v>
      </c>
      <c r="B26" s="61" t="s">
        <v>230</v>
      </c>
      <c r="C26" s="675">
        <v>2690</v>
      </c>
      <c r="D26" s="675">
        <v>2670</v>
      </c>
      <c r="E26" s="675">
        <v>2740</v>
      </c>
      <c r="F26" s="675">
        <v>2735</v>
      </c>
      <c r="G26" s="675">
        <v>2755</v>
      </c>
      <c r="H26" s="675">
        <v>2780</v>
      </c>
      <c r="I26" s="675">
        <v>2865</v>
      </c>
      <c r="J26" s="675">
        <v>2825</v>
      </c>
      <c r="K26" s="675">
        <v>2835</v>
      </c>
      <c r="L26" s="675">
        <v>2945</v>
      </c>
      <c r="M26" s="675">
        <v>3085</v>
      </c>
      <c r="N26" s="139">
        <v>35</v>
      </c>
      <c r="O26" s="60"/>
      <c r="P26" s="823">
        <f t="shared" si="0"/>
        <v>140</v>
      </c>
      <c r="Q26" s="824"/>
      <c r="R26" s="824"/>
    </row>
    <row r="27" spans="1:18" s="4" customFormat="1" ht="13.15" customHeight="1" x14ac:dyDescent="0.2">
      <c r="A27" s="60">
        <v>36</v>
      </c>
      <c r="B27" s="61" t="s">
        <v>50</v>
      </c>
      <c r="C27" s="675">
        <v>3705</v>
      </c>
      <c r="D27" s="675">
        <v>3710</v>
      </c>
      <c r="E27" s="675">
        <v>3890</v>
      </c>
      <c r="F27" s="675">
        <v>3945</v>
      </c>
      <c r="G27" s="675">
        <v>3935</v>
      </c>
      <c r="H27" s="675">
        <v>3905</v>
      </c>
      <c r="I27" s="675">
        <v>3985</v>
      </c>
      <c r="J27" s="675">
        <v>3955</v>
      </c>
      <c r="K27" s="675">
        <v>3870</v>
      </c>
      <c r="L27" s="675">
        <v>3860</v>
      </c>
      <c r="M27" s="675">
        <v>3905</v>
      </c>
      <c r="N27" s="139">
        <v>36</v>
      </c>
      <c r="O27" s="60"/>
      <c r="P27" s="823">
        <f t="shared" si="0"/>
        <v>45</v>
      </c>
      <c r="Q27" s="824"/>
      <c r="R27" s="824"/>
    </row>
    <row r="28" spans="1:18" s="4" customFormat="1" ht="13.15" customHeight="1" x14ac:dyDescent="0.2">
      <c r="A28" s="60">
        <v>41</v>
      </c>
      <c r="B28" s="61" t="s">
        <v>51</v>
      </c>
      <c r="C28" s="675">
        <v>2990</v>
      </c>
      <c r="D28" s="675">
        <v>3055</v>
      </c>
      <c r="E28" s="675">
        <v>3070</v>
      </c>
      <c r="F28" s="675">
        <v>3065</v>
      </c>
      <c r="G28" s="675">
        <v>3065</v>
      </c>
      <c r="H28" s="675">
        <v>3075</v>
      </c>
      <c r="I28" s="675">
        <v>3030</v>
      </c>
      <c r="J28" s="675">
        <v>3045</v>
      </c>
      <c r="K28" s="675">
        <v>3175</v>
      </c>
      <c r="L28" s="675">
        <v>3340</v>
      </c>
      <c r="M28" s="675">
        <v>3440</v>
      </c>
      <c r="N28" s="139">
        <v>41</v>
      </c>
      <c r="O28" s="60"/>
      <c r="P28" s="823">
        <f t="shared" si="0"/>
        <v>100</v>
      </c>
      <c r="Q28" s="824"/>
      <c r="R28" s="824"/>
    </row>
    <row r="29" spans="1:18" s="4" customFormat="1" ht="13.15" customHeight="1" x14ac:dyDescent="0.2">
      <c r="A29" s="60">
        <v>42</v>
      </c>
      <c r="B29" s="61" t="s">
        <v>52</v>
      </c>
      <c r="C29" s="675">
        <v>3135</v>
      </c>
      <c r="D29" s="675">
        <v>3140</v>
      </c>
      <c r="E29" s="675">
        <v>3105</v>
      </c>
      <c r="F29" s="675">
        <v>3085</v>
      </c>
      <c r="G29" s="675">
        <v>3125</v>
      </c>
      <c r="H29" s="675">
        <v>3155</v>
      </c>
      <c r="I29" s="675">
        <v>3255</v>
      </c>
      <c r="J29" s="675">
        <v>3305</v>
      </c>
      <c r="K29" s="675">
        <v>3315</v>
      </c>
      <c r="L29" s="675">
        <v>3295</v>
      </c>
      <c r="M29" s="675">
        <v>3320</v>
      </c>
      <c r="N29" s="139">
        <v>42</v>
      </c>
      <c r="O29" s="60"/>
      <c r="P29" s="823">
        <f t="shared" si="0"/>
        <v>25</v>
      </c>
      <c r="Q29" s="824"/>
      <c r="R29" s="824"/>
    </row>
    <row r="30" spans="1:18" s="4" customFormat="1" ht="13.15" customHeight="1" x14ac:dyDescent="0.2">
      <c r="A30" s="60">
        <v>43</v>
      </c>
      <c r="B30" s="61" t="s">
        <v>53</v>
      </c>
      <c r="C30" s="675">
        <v>5310</v>
      </c>
      <c r="D30" s="675">
        <v>5335</v>
      </c>
      <c r="E30" s="675">
        <v>5580</v>
      </c>
      <c r="F30" s="675">
        <v>5700</v>
      </c>
      <c r="G30" s="675">
        <v>5700</v>
      </c>
      <c r="H30" s="675">
        <v>5705</v>
      </c>
      <c r="I30" s="675">
        <v>5830</v>
      </c>
      <c r="J30" s="675">
        <v>5820</v>
      </c>
      <c r="K30" s="675">
        <v>5730</v>
      </c>
      <c r="L30" s="675">
        <v>5790</v>
      </c>
      <c r="M30" s="675">
        <v>5910</v>
      </c>
      <c r="N30" s="139">
        <v>43</v>
      </c>
      <c r="O30" s="60"/>
      <c r="P30" s="823">
        <f t="shared" si="0"/>
        <v>120</v>
      </c>
      <c r="Q30" s="824"/>
      <c r="R30" s="824"/>
    </row>
    <row r="31" spans="1:18" s="4" customFormat="1" ht="13.15" customHeight="1" x14ac:dyDescent="0.2">
      <c r="A31" s="60">
        <v>44</v>
      </c>
      <c r="B31" s="61" t="s">
        <v>54</v>
      </c>
      <c r="C31" s="675">
        <v>2630</v>
      </c>
      <c r="D31" s="675">
        <v>2685</v>
      </c>
      <c r="E31" s="675">
        <v>2855</v>
      </c>
      <c r="F31" s="675">
        <v>3165</v>
      </c>
      <c r="G31" s="675">
        <v>3665</v>
      </c>
      <c r="H31" s="675">
        <v>3935</v>
      </c>
      <c r="I31" s="675">
        <v>4005</v>
      </c>
      <c r="J31" s="675">
        <v>4005</v>
      </c>
      <c r="K31" s="675">
        <v>4010</v>
      </c>
      <c r="L31" s="675">
        <v>4080</v>
      </c>
      <c r="M31" s="675">
        <v>4260</v>
      </c>
      <c r="N31" s="139">
        <v>44</v>
      </c>
      <c r="O31" s="60"/>
      <c r="P31" s="823">
        <f t="shared" si="0"/>
        <v>180</v>
      </c>
      <c r="Q31" s="824"/>
      <c r="R31" s="824"/>
    </row>
    <row r="32" spans="1:18" s="4" customFormat="1" ht="13.15" customHeight="1" x14ac:dyDescent="0.2">
      <c r="A32" s="60">
        <v>45</v>
      </c>
      <c r="B32" s="61" t="s">
        <v>55</v>
      </c>
      <c r="C32" s="675">
        <v>295</v>
      </c>
      <c r="D32" s="675">
        <v>345</v>
      </c>
      <c r="E32" s="675">
        <v>380</v>
      </c>
      <c r="F32" s="675">
        <v>295</v>
      </c>
      <c r="G32" s="675">
        <v>320</v>
      </c>
      <c r="H32" s="675">
        <v>300</v>
      </c>
      <c r="I32" s="675">
        <v>330</v>
      </c>
      <c r="J32" s="675">
        <v>265</v>
      </c>
      <c r="K32" s="675">
        <v>250</v>
      </c>
      <c r="L32" s="675">
        <v>210</v>
      </c>
      <c r="M32" s="675">
        <v>235</v>
      </c>
      <c r="N32" s="139">
        <v>45</v>
      </c>
      <c r="O32" s="60"/>
      <c r="P32" s="823">
        <f t="shared" si="0"/>
        <v>25</v>
      </c>
      <c r="Q32" s="824"/>
      <c r="R32" s="824"/>
    </row>
    <row r="33" spans="1:18" s="4" customFormat="1" ht="13.15" customHeight="1" x14ac:dyDescent="0.2">
      <c r="A33" s="60">
        <v>46</v>
      </c>
      <c r="B33" s="61" t="s">
        <v>56</v>
      </c>
      <c r="C33" s="675">
        <v>620</v>
      </c>
      <c r="D33" s="675">
        <v>645</v>
      </c>
      <c r="E33" s="675">
        <v>670</v>
      </c>
      <c r="F33" s="675">
        <v>700</v>
      </c>
      <c r="G33" s="675">
        <v>925</v>
      </c>
      <c r="H33" s="675">
        <v>955</v>
      </c>
      <c r="I33" s="675">
        <v>1140</v>
      </c>
      <c r="J33" s="675">
        <v>945</v>
      </c>
      <c r="K33" s="675">
        <v>930</v>
      </c>
      <c r="L33" s="675">
        <v>1000</v>
      </c>
      <c r="M33" s="675">
        <v>1045</v>
      </c>
      <c r="N33" s="139">
        <v>46</v>
      </c>
      <c r="O33" s="60"/>
      <c r="P33" s="823">
        <f t="shared" si="0"/>
        <v>45</v>
      </c>
      <c r="Q33" s="824"/>
      <c r="R33" s="824"/>
    </row>
    <row r="34" spans="1:18" s="4" customFormat="1" ht="13.15" customHeight="1" x14ac:dyDescent="0.2">
      <c r="A34" s="60">
        <v>47</v>
      </c>
      <c r="B34" s="61" t="s">
        <v>57</v>
      </c>
      <c r="C34" s="675">
        <v>590</v>
      </c>
      <c r="D34" s="675">
        <v>605</v>
      </c>
      <c r="E34" s="675">
        <v>665</v>
      </c>
      <c r="F34" s="675">
        <v>755</v>
      </c>
      <c r="G34" s="675">
        <v>790</v>
      </c>
      <c r="H34" s="675">
        <v>830</v>
      </c>
      <c r="I34" s="675">
        <v>855</v>
      </c>
      <c r="J34" s="675">
        <v>855</v>
      </c>
      <c r="K34" s="675">
        <v>890</v>
      </c>
      <c r="L34" s="675">
        <v>925</v>
      </c>
      <c r="M34" s="675">
        <v>930</v>
      </c>
      <c r="N34" s="139">
        <v>47</v>
      </c>
      <c r="O34" s="60"/>
      <c r="P34" s="823">
        <f t="shared" si="0"/>
        <v>5</v>
      </c>
      <c r="Q34" s="824"/>
      <c r="R34" s="824"/>
    </row>
    <row r="35" spans="1:18" s="4" customFormat="1" ht="13.15" customHeight="1" x14ac:dyDescent="0.2">
      <c r="A35" s="60">
        <v>48</v>
      </c>
      <c r="B35" s="61" t="s">
        <v>58</v>
      </c>
      <c r="C35" s="675">
        <v>35</v>
      </c>
      <c r="D35" s="675">
        <v>25</v>
      </c>
      <c r="E35" s="675">
        <v>20</v>
      </c>
      <c r="F35" s="675">
        <v>15</v>
      </c>
      <c r="G35" s="675">
        <v>15</v>
      </c>
      <c r="H35" s="675">
        <v>15</v>
      </c>
      <c r="I35" s="675">
        <v>15</v>
      </c>
      <c r="J35" s="675">
        <v>10</v>
      </c>
      <c r="K35" s="675">
        <v>10</v>
      </c>
      <c r="L35" s="675">
        <v>10</v>
      </c>
      <c r="M35" s="675">
        <v>5</v>
      </c>
      <c r="N35" s="139">
        <v>48</v>
      </c>
      <c r="O35" s="60"/>
      <c r="P35" s="823">
        <f t="shared" si="0"/>
        <v>-5</v>
      </c>
      <c r="Q35" s="824"/>
      <c r="R35" s="824"/>
    </row>
    <row r="36" spans="1:18" s="4" customFormat="1" ht="13.15" customHeight="1" x14ac:dyDescent="0.2">
      <c r="A36" s="60">
        <v>51</v>
      </c>
      <c r="B36" s="61" t="s">
        <v>59</v>
      </c>
      <c r="C36" s="675">
        <v>2300</v>
      </c>
      <c r="D36" s="675">
        <v>2310</v>
      </c>
      <c r="E36" s="675">
        <v>2340</v>
      </c>
      <c r="F36" s="675">
        <v>2295</v>
      </c>
      <c r="G36" s="675">
        <v>2255</v>
      </c>
      <c r="H36" s="675">
        <v>2255</v>
      </c>
      <c r="I36" s="675">
        <v>2270</v>
      </c>
      <c r="J36" s="675">
        <v>2280</v>
      </c>
      <c r="K36" s="675">
        <v>2260</v>
      </c>
      <c r="L36" s="675">
        <v>2255</v>
      </c>
      <c r="M36" s="675">
        <v>2265</v>
      </c>
      <c r="N36" s="139">
        <v>51</v>
      </c>
      <c r="O36" s="60"/>
      <c r="P36" s="823">
        <f t="shared" si="0"/>
        <v>10</v>
      </c>
      <c r="Q36" s="824"/>
      <c r="R36" s="824"/>
    </row>
    <row r="37" spans="1:18" s="4" customFormat="1" ht="13.15" customHeight="1" x14ac:dyDescent="0.2">
      <c r="A37" s="60">
        <v>52</v>
      </c>
      <c r="B37" s="61" t="s">
        <v>132</v>
      </c>
      <c r="C37" s="675">
        <v>3190</v>
      </c>
      <c r="D37" s="675">
        <v>3235</v>
      </c>
      <c r="E37" s="675">
        <v>3255</v>
      </c>
      <c r="F37" s="675">
        <v>3210</v>
      </c>
      <c r="G37" s="675">
        <v>3215</v>
      </c>
      <c r="H37" s="675">
        <v>3200</v>
      </c>
      <c r="I37" s="675">
        <v>3215</v>
      </c>
      <c r="J37" s="675">
        <v>3165</v>
      </c>
      <c r="K37" s="675">
        <v>3195</v>
      </c>
      <c r="L37" s="675">
        <v>3225</v>
      </c>
      <c r="M37" s="675">
        <v>3315</v>
      </c>
      <c r="N37" s="139">
        <v>52</v>
      </c>
      <c r="O37" s="60"/>
      <c r="P37" s="823">
        <f t="shared" si="0"/>
        <v>90</v>
      </c>
      <c r="Q37" s="824"/>
      <c r="R37" s="824"/>
    </row>
    <row r="38" spans="1:18" s="4" customFormat="1" ht="13.15" customHeight="1" x14ac:dyDescent="0.2">
      <c r="A38" s="60">
        <v>53</v>
      </c>
      <c r="B38" s="61" t="s">
        <v>60</v>
      </c>
      <c r="C38" s="675">
        <v>1785</v>
      </c>
      <c r="D38" s="675">
        <v>1790</v>
      </c>
      <c r="E38" s="675">
        <v>1800</v>
      </c>
      <c r="F38" s="675">
        <v>1800</v>
      </c>
      <c r="G38" s="675">
        <v>1785</v>
      </c>
      <c r="H38" s="675">
        <v>1785</v>
      </c>
      <c r="I38" s="675">
        <v>1815</v>
      </c>
      <c r="J38" s="675">
        <v>1855</v>
      </c>
      <c r="K38" s="675">
        <v>1870</v>
      </c>
      <c r="L38" s="675">
        <v>1905</v>
      </c>
      <c r="M38" s="675">
        <v>1910</v>
      </c>
      <c r="N38" s="139">
        <v>53</v>
      </c>
      <c r="O38" s="60"/>
      <c r="P38" s="823">
        <f t="shared" si="0"/>
        <v>5</v>
      </c>
      <c r="Q38" s="824"/>
      <c r="R38" s="824"/>
    </row>
    <row r="39" spans="1:18" s="4" customFormat="1" ht="13.15" customHeight="1" x14ac:dyDescent="0.2">
      <c r="A39" s="60">
        <v>54</v>
      </c>
      <c r="B39" s="61" t="s">
        <v>135</v>
      </c>
      <c r="C39" s="675">
        <v>630</v>
      </c>
      <c r="D39" s="675">
        <v>625</v>
      </c>
      <c r="E39" s="675">
        <v>615</v>
      </c>
      <c r="F39" s="675">
        <v>630</v>
      </c>
      <c r="G39" s="675">
        <v>605</v>
      </c>
      <c r="H39" s="675">
        <v>595</v>
      </c>
      <c r="I39" s="675">
        <v>600</v>
      </c>
      <c r="J39" s="675">
        <v>605</v>
      </c>
      <c r="K39" s="675">
        <v>605</v>
      </c>
      <c r="L39" s="675">
        <v>620</v>
      </c>
      <c r="M39" s="675">
        <v>615</v>
      </c>
      <c r="N39" s="139">
        <v>54</v>
      </c>
      <c r="O39" s="60"/>
      <c r="P39" s="823">
        <f t="shared" si="0"/>
        <v>-5</v>
      </c>
      <c r="Q39" s="824"/>
      <c r="R39" s="824"/>
    </row>
    <row r="40" spans="1:18" s="4" customFormat="1" ht="13.15" customHeight="1" x14ac:dyDescent="0.2">
      <c r="A40" s="60">
        <v>55</v>
      </c>
      <c r="B40" s="61" t="s">
        <v>166</v>
      </c>
      <c r="C40" s="675">
        <v>2485</v>
      </c>
      <c r="D40" s="675">
        <v>2510</v>
      </c>
      <c r="E40" s="675">
        <v>2580</v>
      </c>
      <c r="F40" s="675">
        <v>2710</v>
      </c>
      <c r="G40" s="675">
        <v>2760</v>
      </c>
      <c r="H40" s="675">
        <v>2755</v>
      </c>
      <c r="I40" s="675">
        <v>2770</v>
      </c>
      <c r="J40" s="675">
        <v>2845</v>
      </c>
      <c r="K40" s="675">
        <v>2830</v>
      </c>
      <c r="L40" s="675">
        <v>2830</v>
      </c>
      <c r="M40" s="675">
        <v>2960</v>
      </c>
      <c r="N40" s="139">
        <v>55</v>
      </c>
      <c r="O40" s="60"/>
      <c r="P40" s="823">
        <f t="shared" si="0"/>
        <v>130</v>
      </c>
      <c r="Q40" s="824"/>
      <c r="R40" s="824"/>
    </row>
    <row r="41" spans="1:18" s="4" customFormat="1" ht="13.15" customHeight="1" x14ac:dyDescent="0.2">
      <c r="A41" s="60">
        <v>61</v>
      </c>
      <c r="B41" s="61" t="s">
        <v>64</v>
      </c>
      <c r="C41" s="675">
        <v>2225</v>
      </c>
      <c r="D41" s="675">
        <v>2235</v>
      </c>
      <c r="E41" s="675">
        <v>2230</v>
      </c>
      <c r="F41" s="675">
        <v>2245</v>
      </c>
      <c r="G41" s="675">
        <v>2215</v>
      </c>
      <c r="H41" s="675">
        <v>2230</v>
      </c>
      <c r="I41" s="675">
        <v>2265</v>
      </c>
      <c r="J41" s="675">
        <v>2280</v>
      </c>
      <c r="K41" s="675">
        <v>2325</v>
      </c>
      <c r="L41" s="675">
        <v>2330</v>
      </c>
      <c r="M41" s="675">
        <v>2365</v>
      </c>
      <c r="N41" s="139">
        <v>61</v>
      </c>
      <c r="O41" s="60"/>
      <c r="P41" s="19"/>
      <c r="Q41" s="824"/>
      <c r="R41" s="824"/>
    </row>
    <row r="42" spans="1:18" s="4" customFormat="1" ht="13.15" customHeight="1" x14ac:dyDescent="0.2">
      <c r="A42" s="60">
        <v>62</v>
      </c>
      <c r="B42" s="61" t="s">
        <v>65</v>
      </c>
      <c r="C42" s="675">
        <v>790</v>
      </c>
      <c r="D42" s="675">
        <v>780</v>
      </c>
      <c r="E42" s="675">
        <v>805</v>
      </c>
      <c r="F42" s="675">
        <v>860</v>
      </c>
      <c r="G42" s="675">
        <v>895</v>
      </c>
      <c r="H42" s="675">
        <v>935</v>
      </c>
      <c r="I42" s="675">
        <v>950</v>
      </c>
      <c r="J42" s="675">
        <v>965</v>
      </c>
      <c r="K42" s="675">
        <v>980</v>
      </c>
      <c r="L42" s="675">
        <v>965</v>
      </c>
      <c r="M42" s="675">
        <v>975</v>
      </c>
      <c r="N42" s="139">
        <v>62</v>
      </c>
      <c r="O42" s="60"/>
      <c r="P42" s="19"/>
      <c r="Q42" s="824"/>
      <c r="R42" s="824"/>
    </row>
    <row r="43" spans="1:18" s="4" customFormat="1" ht="13.15" customHeight="1" x14ac:dyDescent="0.2">
      <c r="A43" s="60">
        <v>63</v>
      </c>
      <c r="B43" s="61" t="s">
        <v>66</v>
      </c>
      <c r="C43" s="675">
        <v>465</v>
      </c>
      <c r="D43" s="675">
        <v>450</v>
      </c>
      <c r="E43" s="675">
        <v>460</v>
      </c>
      <c r="F43" s="675">
        <v>465</v>
      </c>
      <c r="G43" s="675">
        <v>455</v>
      </c>
      <c r="H43" s="675">
        <v>460</v>
      </c>
      <c r="I43" s="675">
        <v>515</v>
      </c>
      <c r="J43" s="675">
        <v>545</v>
      </c>
      <c r="K43" s="675">
        <v>565</v>
      </c>
      <c r="L43" s="675">
        <v>580</v>
      </c>
      <c r="M43" s="675">
        <v>570</v>
      </c>
      <c r="N43" s="139">
        <v>63</v>
      </c>
      <c r="O43" s="60"/>
      <c r="P43" s="19"/>
      <c r="Q43" s="824"/>
      <c r="R43" s="824"/>
    </row>
    <row r="44" spans="1:18" s="4" customFormat="1" ht="13.15" customHeight="1" x14ac:dyDescent="0.2">
      <c r="A44" s="60">
        <v>64</v>
      </c>
      <c r="B44" s="61" t="s">
        <v>67</v>
      </c>
      <c r="C44" s="675">
        <v>320</v>
      </c>
      <c r="D44" s="675">
        <v>340</v>
      </c>
      <c r="E44" s="675">
        <v>350</v>
      </c>
      <c r="F44" s="675">
        <v>345</v>
      </c>
      <c r="G44" s="675">
        <v>335</v>
      </c>
      <c r="H44" s="675">
        <v>335</v>
      </c>
      <c r="I44" s="675">
        <v>345</v>
      </c>
      <c r="J44" s="675">
        <v>340</v>
      </c>
      <c r="K44" s="675">
        <v>350</v>
      </c>
      <c r="L44" s="675">
        <v>340</v>
      </c>
      <c r="M44" s="675">
        <v>345</v>
      </c>
      <c r="N44" s="139">
        <v>64</v>
      </c>
      <c r="O44" s="60"/>
      <c r="P44" s="19"/>
      <c r="Q44" s="824"/>
      <c r="R44" s="824"/>
    </row>
    <row r="45" spans="1:18" s="4" customFormat="1" ht="13.15" customHeight="1" x14ac:dyDescent="0.2">
      <c r="A45" s="60">
        <v>65</v>
      </c>
      <c r="B45" s="61" t="s">
        <v>68</v>
      </c>
      <c r="C45" s="675">
        <v>545</v>
      </c>
      <c r="D45" s="675">
        <v>575</v>
      </c>
      <c r="E45" s="675">
        <v>610</v>
      </c>
      <c r="F45" s="675">
        <v>605</v>
      </c>
      <c r="G45" s="675">
        <v>605</v>
      </c>
      <c r="H45" s="675">
        <v>610</v>
      </c>
      <c r="I45" s="675">
        <v>605</v>
      </c>
      <c r="J45" s="675">
        <v>605</v>
      </c>
      <c r="K45" s="675">
        <v>590</v>
      </c>
      <c r="L45" s="675">
        <v>590</v>
      </c>
      <c r="M45" s="675">
        <v>580</v>
      </c>
      <c r="N45" s="139">
        <v>65</v>
      </c>
      <c r="O45" s="60"/>
      <c r="P45" s="19"/>
      <c r="Q45" s="824"/>
      <c r="R45" s="824"/>
    </row>
    <row r="46" spans="1:18" s="4" customFormat="1" ht="13.15" customHeight="1" x14ac:dyDescent="0.2">
      <c r="A46" s="60">
        <v>66</v>
      </c>
      <c r="B46" s="61" t="s">
        <v>69</v>
      </c>
      <c r="C46" s="675">
        <v>2120</v>
      </c>
      <c r="D46" s="675">
        <v>2185</v>
      </c>
      <c r="E46" s="675">
        <v>2245</v>
      </c>
      <c r="F46" s="675">
        <v>2310</v>
      </c>
      <c r="G46" s="675">
        <v>2350</v>
      </c>
      <c r="H46" s="675">
        <v>2315</v>
      </c>
      <c r="I46" s="675">
        <v>2340</v>
      </c>
      <c r="J46" s="675">
        <v>2405</v>
      </c>
      <c r="K46" s="675">
        <v>2415</v>
      </c>
      <c r="L46" s="675">
        <v>2390</v>
      </c>
      <c r="M46" s="675">
        <v>2415</v>
      </c>
      <c r="N46" s="139">
        <v>66</v>
      </c>
      <c r="O46" s="60"/>
      <c r="P46" s="19"/>
      <c r="Q46" s="824"/>
      <c r="R46" s="824"/>
    </row>
    <row r="47" spans="1:18" s="4" customFormat="1" ht="13.15" customHeight="1" x14ac:dyDescent="0.2">
      <c r="A47" s="60">
        <v>71</v>
      </c>
      <c r="B47" s="61" t="s">
        <v>70</v>
      </c>
      <c r="C47" s="675">
        <v>1705</v>
      </c>
      <c r="D47" s="675">
        <v>1730</v>
      </c>
      <c r="E47" s="675">
        <v>1730</v>
      </c>
      <c r="F47" s="675">
        <v>1725</v>
      </c>
      <c r="G47" s="675">
        <v>1740</v>
      </c>
      <c r="H47" s="675">
        <v>1695</v>
      </c>
      <c r="I47" s="675">
        <v>1675</v>
      </c>
      <c r="J47" s="675">
        <v>1670</v>
      </c>
      <c r="K47" s="675">
        <v>1675</v>
      </c>
      <c r="L47" s="675">
        <v>1710</v>
      </c>
      <c r="M47" s="675">
        <v>1740</v>
      </c>
      <c r="N47" s="139">
        <v>71</v>
      </c>
      <c r="O47" s="60"/>
      <c r="P47" s="19"/>
      <c r="Q47" s="824"/>
      <c r="R47" s="824"/>
    </row>
    <row r="48" spans="1:18" s="4" customFormat="1" ht="13.15" customHeight="1" x14ac:dyDescent="0.2">
      <c r="A48" s="60">
        <v>72</v>
      </c>
      <c r="B48" s="61" t="s">
        <v>71</v>
      </c>
      <c r="C48" s="675">
        <v>2830</v>
      </c>
      <c r="D48" s="675">
        <v>2905</v>
      </c>
      <c r="E48" s="675">
        <v>2925</v>
      </c>
      <c r="F48" s="675">
        <v>2945</v>
      </c>
      <c r="G48" s="675">
        <v>2945</v>
      </c>
      <c r="H48" s="675">
        <v>2925</v>
      </c>
      <c r="I48" s="675">
        <v>2955</v>
      </c>
      <c r="J48" s="675">
        <v>2950</v>
      </c>
      <c r="K48" s="675">
        <v>2965</v>
      </c>
      <c r="L48" s="675">
        <v>2965</v>
      </c>
      <c r="M48" s="675">
        <v>3005</v>
      </c>
      <c r="N48" s="139">
        <v>72</v>
      </c>
      <c r="O48" s="60"/>
      <c r="P48" s="19"/>
      <c r="Q48" s="824"/>
      <c r="R48" s="824"/>
    </row>
    <row r="49" spans="1:18" s="4" customFormat="1" ht="13.15" customHeight="1" x14ac:dyDescent="0.2">
      <c r="A49" s="60">
        <v>81</v>
      </c>
      <c r="B49" s="61" t="s">
        <v>5</v>
      </c>
      <c r="C49" s="675">
        <v>1215</v>
      </c>
      <c r="D49" s="675">
        <v>1225</v>
      </c>
      <c r="E49" s="675">
        <v>1240</v>
      </c>
      <c r="F49" s="675">
        <v>1250</v>
      </c>
      <c r="G49" s="675">
        <v>1265</v>
      </c>
      <c r="H49" s="675">
        <v>1285</v>
      </c>
      <c r="I49" s="675">
        <v>1305</v>
      </c>
      <c r="J49" s="675">
        <v>1345</v>
      </c>
      <c r="K49" s="675">
        <v>1365</v>
      </c>
      <c r="L49" s="675">
        <v>1485</v>
      </c>
      <c r="M49" s="675">
        <v>1600</v>
      </c>
      <c r="N49" s="139">
        <v>81</v>
      </c>
      <c r="O49" s="60"/>
      <c r="P49" s="19"/>
      <c r="Q49" s="824"/>
      <c r="R49" s="824"/>
    </row>
    <row r="50" spans="1:18" s="4" customFormat="1" ht="13.15" customHeight="1" x14ac:dyDescent="0.2">
      <c r="A50" s="60">
        <v>82</v>
      </c>
      <c r="B50" s="61" t="s">
        <v>72</v>
      </c>
      <c r="C50" s="675">
        <v>2260</v>
      </c>
      <c r="D50" s="675">
        <v>2315</v>
      </c>
      <c r="E50" s="675">
        <v>2270</v>
      </c>
      <c r="F50" s="675">
        <v>2260</v>
      </c>
      <c r="G50" s="675">
        <v>2295</v>
      </c>
      <c r="H50" s="675">
        <v>2330</v>
      </c>
      <c r="I50" s="675">
        <v>2340</v>
      </c>
      <c r="J50" s="675">
        <v>2375</v>
      </c>
      <c r="K50" s="675">
        <v>2385</v>
      </c>
      <c r="L50" s="675">
        <v>2455</v>
      </c>
      <c r="M50" s="675">
        <v>2465</v>
      </c>
      <c r="N50" s="139">
        <v>82</v>
      </c>
      <c r="O50" s="60"/>
      <c r="P50" s="19"/>
      <c r="Q50" s="824"/>
      <c r="R50" s="824"/>
    </row>
    <row r="51" spans="1:18" s="4" customFormat="1" ht="13.15" customHeight="1" x14ac:dyDescent="0.2">
      <c r="A51" s="60">
        <v>83</v>
      </c>
      <c r="B51" s="61" t="s">
        <v>73</v>
      </c>
      <c r="C51" s="675">
        <v>1540</v>
      </c>
      <c r="D51" s="675">
        <v>1545</v>
      </c>
      <c r="E51" s="675">
        <v>1520</v>
      </c>
      <c r="F51" s="675">
        <v>1540</v>
      </c>
      <c r="G51" s="675">
        <v>1575</v>
      </c>
      <c r="H51" s="675">
        <v>1535</v>
      </c>
      <c r="I51" s="675">
        <v>1560</v>
      </c>
      <c r="J51" s="675">
        <v>1570</v>
      </c>
      <c r="K51" s="675">
        <v>1560</v>
      </c>
      <c r="L51" s="675">
        <v>1570</v>
      </c>
      <c r="M51" s="675">
        <v>1585</v>
      </c>
      <c r="N51" s="139">
        <v>83</v>
      </c>
      <c r="O51" s="60"/>
      <c r="P51" s="19"/>
      <c r="Q51" s="824"/>
      <c r="R51" s="824"/>
    </row>
    <row r="52" spans="1:18" s="4" customFormat="1" ht="13.15" customHeight="1" x14ac:dyDescent="0.2">
      <c r="A52" s="60">
        <v>91</v>
      </c>
      <c r="B52" s="61" t="s">
        <v>74</v>
      </c>
      <c r="C52" s="675">
        <v>1250</v>
      </c>
      <c r="D52" s="675">
        <v>1265</v>
      </c>
      <c r="E52" s="675">
        <v>1310</v>
      </c>
      <c r="F52" s="675">
        <v>1315</v>
      </c>
      <c r="G52" s="675">
        <v>1310</v>
      </c>
      <c r="H52" s="675">
        <v>1350</v>
      </c>
      <c r="I52" s="675">
        <v>1380</v>
      </c>
      <c r="J52" s="675">
        <v>1390</v>
      </c>
      <c r="K52" s="675">
        <v>1410</v>
      </c>
      <c r="L52" s="675">
        <v>1455</v>
      </c>
      <c r="M52" s="675">
        <v>1515</v>
      </c>
      <c r="N52" s="139">
        <v>91</v>
      </c>
      <c r="O52" s="60"/>
      <c r="P52" s="19"/>
      <c r="Q52" s="824"/>
      <c r="R52" s="824"/>
    </row>
    <row r="53" spans="1:18" s="4" customFormat="1" ht="13.15" customHeight="1" x14ac:dyDescent="0.2">
      <c r="A53" s="60">
        <v>92</v>
      </c>
      <c r="B53" s="61" t="s">
        <v>75</v>
      </c>
      <c r="C53" s="675">
        <v>20</v>
      </c>
      <c r="D53" s="675">
        <v>20</v>
      </c>
      <c r="E53" s="675">
        <v>20</v>
      </c>
      <c r="F53" s="675">
        <v>20</v>
      </c>
      <c r="G53" s="675">
        <v>260</v>
      </c>
      <c r="H53" s="675">
        <v>505</v>
      </c>
      <c r="I53" s="675">
        <v>520</v>
      </c>
      <c r="J53" s="675">
        <v>395</v>
      </c>
      <c r="K53" s="675">
        <v>355</v>
      </c>
      <c r="L53" s="675">
        <v>175</v>
      </c>
      <c r="M53" s="675">
        <v>170</v>
      </c>
      <c r="N53" s="139">
        <v>92</v>
      </c>
      <c r="O53" s="60"/>
      <c r="P53" s="19"/>
      <c r="Q53" s="824"/>
      <c r="R53" s="824"/>
    </row>
    <row r="54" spans="1:18" s="4" customFormat="1" ht="13.15" customHeight="1" x14ac:dyDescent="0.2">
      <c r="A54" s="60">
        <v>93</v>
      </c>
      <c r="B54" s="61" t="s">
        <v>76</v>
      </c>
      <c r="C54" s="675">
        <v>1470</v>
      </c>
      <c r="D54" s="675">
        <v>1490</v>
      </c>
      <c r="E54" s="675">
        <v>1480</v>
      </c>
      <c r="F54" s="675">
        <v>1525</v>
      </c>
      <c r="G54" s="675">
        <v>1525</v>
      </c>
      <c r="H54" s="675">
        <v>1510</v>
      </c>
      <c r="I54" s="675">
        <v>1550</v>
      </c>
      <c r="J54" s="675">
        <v>1545</v>
      </c>
      <c r="K54" s="675">
        <v>1560</v>
      </c>
      <c r="L54" s="675">
        <v>1585</v>
      </c>
      <c r="M54" s="675">
        <v>1625</v>
      </c>
      <c r="N54" s="139">
        <v>93</v>
      </c>
      <c r="O54" s="60"/>
      <c r="P54" s="19"/>
      <c r="Q54" s="824"/>
      <c r="R54" s="824"/>
    </row>
    <row r="55" spans="1:18" s="4" customFormat="1" ht="13.15" customHeight="1" x14ac:dyDescent="0.2">
      <c r="A55" s="60">
        <v>94</v>
      </c>
      <c r="B55" s="61" t="s">
        <v>77</v>
      </c>
      <c r="C55" s="675">
        <v>2130</v>
      </c>
      <c r="D55" s="675">
        <v>2150</v>
      </c>
      <c r="E55" s="675">
        <v>2215</v>
      </c>
      <c r="F55" s="675">
        <v>2190</v>
      </c>
      <c r="G55" s="675">
        <v>2195</v>
      </c>
      <c r="H55" s="675">
        <v>2200</v>
      </c>
      <c r="I55" s="675">
        <v>2205</v>
      </c>
      <c r="J55" s="675">
        <v>2195</v>
      </c>
      <c r="K55" s="675">
        <v>2175</v>
      </c>
      <c r="L55" s="675">
        <v>2165</v>
      </c>
      <c r="M55" s="675">
        <v>2155</v>
      </c>
      <c r="N55" s="139">
        <v>94</v>
      </c>
      <c r="O55" s="60"/>
      <c r="P55" s="19"/>
      <c r="Q55" s="824"/>
      <c r="R55" s="824"/>
    </row>
    <row r="56" spans="1:18" s="4" customFormat="1" ht="13.15" customHeight="1" x14ac:dyDescent="0.2">
      <c r="A56" s="60">
        <v>101</v>
      </c>
      <c r="B56" s="61" t="s">
        <v>78</v>
      </c>
      <c r="C56" s="675">
        <v>2820</v>
      </c>
      <c r="D56" s="675">
        <v>2845</v>
      </c>
      <c r="E56" s="675">
        <v>2880</v>
      </c>
      <c r="F56" s="675">
        <v>2910</v>
      </c>
      <c r="G56" s="675">
        <v>3155</v>
      </c>
      <c r="H56" s="675">
        <v>3300</v>
      </c>
      <c r="I56" s="675">
        <v>3280</v>
      </c>
      <c r="J56" s="675">
        <v>3130</v>
      </c>
      <c r="K56" s="675">
        <v>3105</v>
      </c>
      <c r="L56" s="675">
        <v>3135</v>
      </c>
      <c r="M56" s="675">
        <v>3155</v>
      </c>
      <c r="N56" s="139">
        <v>101</v>
      </c>
      <c r="O56" s="60"/>
      <c r="P56" s="19"/>
      <c r="Q56" s="824"/>
      <c r="R56" s="824"/>
    </row>
    <row r="57" spans="1:18" s="4" customFormat="1" ht="13.15" customHeight="1" x14ac:dyDescent="0.2">
      <c r="A57" s="60">
        <v>102</v>
      </c>
      <c r="B57" s="61" t="s">
        <v>79</v>
      </c>
      <c r="C57" s="675">
        <v>100</v>
      </c>
      <c r="D57" s="675">
        <v>95</v>
      </c>
      <c r="E57" s="675">
        <v>90</v>
      </c>
      <c r="F57" s="675">
        <v>85</v>
      </c>
      <c r="G57" s="675">
        <v>85</v>
      </c>
      <c r="H57" s="675">
        <v>90</v>
      </c>
      <c r="I57" s="675">
        <v>100</v>
      </c>
      <c r="J57" s="675">
        <v>105</v>
      </c>
      <c r="K57" s="675">
        <v>105</v>
      </c>
      <c r="L57" s="675">
        <v>105</v>
      </c>
      <c r="M57" s="675">
        <v>110</v>
      </c>
      <c r="N57" s="139">
        <v>102</v>
      </c>
      <c r="O57" s="60"/>
      <c r="P57" s="19"/>
      <c r="Q57" s="824"/>
      <c r="R57" s="824"/>
    </row>
    <row r="58" spans="1:18" s="4" customFormat="1" ht="13.15" customHeight="1" x14ac:dyDescent="0.2">
      <c r="A58" s="60">
        <v>103</v>
      </c>
      <c r="B58" s="61" t="s">
        <v>80</v>
      </c>
      <c r="C58" s="675">
        <v>510</v>
      </c>
      <c r="D58" s="675">
        <v>520</v>
      </c>
      <c r="E58" s="675">
        <v>530</v>
      </c>
      <c r="F58" s="675">
        <v>540</v>
      </c>
      <c r="G58" s="675">
        <v>550</v>
      </c>
      <c r="H58" s="675">
        <v>560</v>
      </c>
      <c r="I58" s="675">
        <v>745</v>
      </c>
      <c r="J58" s="675">
        <v>840</v>
      </c>
      <c r="K58" s="675">
        <v>870</v>
      </c>
      <c r="L58" s="675">
        <v>880</v>
      </c>
      <c r="M58" s="675">
        <v>950</v>
      </c>
      <c r="N58" s="139">
        <v>103</v>
      </c>
      <c r="O58" s="60"/>
      <c r="P58" s="19"/>
      <c r="Q58" s="824"/>
      <c r="R58" s="824"/>
    </row>
    <row r="59" spans="1:18" s="4" customFormat="1" ht="13.15" customHeight="1" x14ac:dyDescent="0.2">
      <c r="A59" s="60">
        <v>105</v>
      </c>
      <c r="B59" s="61" t="s">
        <v>81</v>
      </c>
      <c r="C59" s="675">
        <v>470</v>
      </c>
      <c r="D59" s="675">
        <v>480</v>
      </c>
      <c r="E59" s="675">
        <v>495</v>
      </c>
      <c r="F59" s="675">
        <v>510</v>
      </c>
      <c r="G59" s="675">
        <v>515</v>
      </c>
      <c r="H59" s="675">
        <v>525</v>
      </c>
      <c r="I59" s="675">
        <v>560</v>
      </c>
      <c r="J59" s="675">
        <v>555</v>
      </c>
      <c r="K59" s="675">
        <v>555</v>
      </c>
      <c r="L59" s="675">
        <v>550</v>
      </c>
      <c r="M59" s="675">
        <v>540</v>
      </c>
      <c r="N59" s="139">
        <v>105</v>
      </c>
      <c r="O59" s="60"/>
      <c r="P59" s="19"/>
      <c r="Q59" s="824"/>
      <c r="R59" s="824"/>
    </row>
    <row r="60" spans="1:18" s="4" customFormat="1" ht="13.15" customHeight="1" x14ac:dyDescent="0.2">
      <c r="A60" s="60">
        <v>106</v>
      </c>
      <c r="B60" s="61" t="s">
        <v>82</v>
      </c>
      <c r="C60" s="675">
        <v>895</v>
      </c>
      <c r="D60" s="675">
        <v>900</v>
      </c>
      <c r="E60" s="675">
        <v>905</v>
      </c>
      <c r="F60" s="675">
        <v>900</v>
      </c>
      <c r="G60" s="675">
        <v>910</v>
      </c>
      <c r="H60" s="675">
        <v>890</v>
      </c>
      <c r="I60" s="675">
        <v>915</v>
      </c>
      <c r="J60" s="675">
        <v>965</v>
      </c>
      <c r="K60" s="675">
        <v>945</v>
      </c>
      <c r="L60" s="675">
        <v>955</v>
      </c>
      <c r="M60" s="675">
        <v>960</v>
      </c>
      <c r="N60" s="139">
        <v>106</v>
      </c>
      <c r="O60" s="60"/>
      <c r="P60" s="19"/>
      <c r="Q60" s="824"/>
      <c r="R60" s="824"/>
    </row>
    <row r="61" spans="1:18" s="4" customFormat="1" ht="13.15" customHeight="1" x14ac:dyDescent="0.2">
      <c r="A61" s="60">
        <v>107</v>
      </c>
      <c r="B61" s="61" t="s">
        <v>83</v>
      </c>
      <c r="C61" s="675">
        <v>2000</v>
      </c>
      <c r="D61" s="675">
        <v>2000</v>
      </c>
      <c r="E61" s="675">
        <v>2040</v>
      </c>
      <c r="F61" s="675">
        <v>2045</v>
      </c>
      <c r="G61" s="675">
        <v>2055</v>
      </c>
      <c r="H61" s="675">
        <v>2100</v>
      </c>
      <c r="I61" s="675">
        <v>2160</v>
      </c>
      <c r="J61" s="675">
        <v>2150</v>
      </c>
      <c r="K61" s="675">
        <v>2140</v>
      </c>
      <c r="L61" s="675">
        <v>2125</v>
      </c>
      <c r="M61" s="675">
        <v>2105</v>
      </c>
      <c r="N61" s="139">
        <v>107</v>
      </c>
      <c r="O61" s="60"/>
      <c r="P61" s="24"/>
      <c r="Q61" s="824"/>
      <c r="R61" s="824"/>
    </row>
    <row r="62" spans="1:18" s="4" customFormat="1" ht="13.15" customHeight="1" x14ac:dyDescent="0.2">
      <c r="A62" s="60">
        <v>108</v>
      </c>
      <c r="B62" s="61" t="s">
        <v>84</v>
      </c>
      <c r="C62" s="675">
        <v>1050</v>
      </c>
      <c r="D62" s="675">
        <v>1035</v>
      </c>
      <c r="E62" s="675">
        <v>1035</v>
      </c>
      <c r="F62" s="675">
        <v>1070</v>
      </c>
      <c r="G62" s="675">
        <v>1055</v>
      </c>
      <c r="H62" s="675">
        <v>1040</v>
      </c>
      <c r="I62" s="675">
        <v>1010</v>
      </c>
      <c r="J62" s="675">
        <v>1040</v>
      </c>
      <c r="K62" s="675">
        <v>1055</v>
      </c>
      <c r="L62" s="675">
        <v>1075</v>
      </c>
      <c r="M62" s="675">
        <v>1080</v>
      </c>
      <c r="N62" s="139">
        <v>108</v>
      </c>
      <c r="O62" s="60"/>
      <c r="P62" s="19"/>
      <c r="Q62" s="824"/>
      <c r="R62" s="824"/>
    </row>
    <row r="63" spans="1:18" s="4" customFormat="1" ht="13.15" customHeight="1" x14ac:dyDescent="0.2">
      <c r="A63" s="60">
        <v>109</v>
      </c>
      <c r="B63" s="61" t="s">
        <v>145</v>
      </c>
      <c r="C63" s="675">
        <v>435</v>
      </c>
      <c r="D63" s="675">
        <v>470</v>
      </c>
      <c r="E63" s="675">
        <v>495</v>
      </c>
      <c r="F63" s="675">
        <v>485</v>
      </c>
      <c r="G63" s="675">
        <v>490</v>
      </c>
      <c r="H63" s="675">
        <v>490</v>
      </c>
      <c r="I63" s="675">
        <v>495</v>
      </c>
      <c r="J63" s="675">
        <v>490</v>
      </c>
      <c r="K63" s="675">
        <v>535</v>
      </c>
      <c r="L63" s="675">
        <v>525</v>
      </c>
      <c r="M63" s="675">
        <v>520</v>
      </c>
      <c r="N63" s="139"/>
      <c r="O63" s="60"/>
      <c r="P63" s="19"/>
      <c r="Q63" s="824"/>
      <c r="R63" s="824"/>
    </row>
    <row r="64" spans="1:18" s="4" customFormat="1" ht="13.15" customHeight="1" x14ac:dyDescent="0.2">
      <c r="A64" s="60">
        <v>111</v>
      </c>
      <c r="B64" s="61" t="s">
        <v>85</v>
      </c>
      <c r="C64" s="675">
        <v>4070</v>
      </c>
      <c r="D64" s="675">
        <v>4165</v>
      </c>
      <c r="E64" s="675">
        <v>4315</v>
      </c>
      <c r="F64" s="675">
        <v>4395</v>
      </c>
      <c r="G64" s="675">
        <v>4405</v>
      </c>
      <c r="H64" s="675">
        <v>4365</v>
      </c>
      <c r="I64" s="675">
        <v>4495</v>
      </c>
      <c r="J64" s="675">
        <v>4490</v>
      </c>
      <c r="K64" s="675">
        <v>4485</v>
      </c>
      <c r="L64" s="675">
        <v>4575</v>
      </c>
      <c r="M64" s="675">
        <v>4575</v>
      </c>
      <c r="N64" s="139">
        <v>111</v>
      </c>
      <c r="O64" s="60"/>
      <c r="P64" s="19"/>
      <c r="Q64" s="824"/>
      <c r="R64" s="824"/>
    </row>
    <row r="65" spans="1:18" s="4" customFormat="1" ht="13.15" customHeight="1" x14ac:dyDescent="0.2">
      <c r="A65" s="60">
        <v>112</v>
      </c>
      <c r="B65" s="61" t="s">
        <v>86</v>
      </c>
      <c r="C65" s="675">
        <v>4350</v>
      </c>
      <c r="D65" s="675">
        <v>4525</v>
      </c>
      <c r="E65" s="675">
        <v>4520</v>
      </c>
      <c r="F65" s="675">
        <v>4570</v>
      </c>
      <c r="G65" s="675">
        <v>4705</v>
      </c>
      <c r="H65" s="675">
        <v>4950</v>
      </c>
      <c r="I65" s="675">
        <v>5135</v>
      </c>
      <c r="J65" s="675">
        <v>5265</v>
      </c>
      <c r="K65" s="675">
        <v>5340</v>
      </c>
      <c r="L65" s="675">
        <v>5570</v>
      </c>
      <c r="M65" s="675">
        <v>5685</v>
      </c>
      <c r="N65" s="139">
        <v>112</v>
      </c>
      <c r="O65" s="60"/>
      <c r="P65" s="19"/>
      <c r="Q65" s="824"/>
      <c r="R65" s="824"/>
    </row>
    <row r="66" spans="1:18" s="4" customFormat="1" ht="13.15" customHeight="1" x14ac:dyDescent="0.2">
      <c r="A66" s="60">
        <v>113</v>
      </c>
      <c r="B66" s="61" t="s">
        <v>87</v>
      </c>
      <c r="C66" s="675">
        <v>390</v>
      </c>
      <c r="D66" s="675">
        <v>445</v>
      </c>
      <c r="E66" s="675">
        <v>440</v>
      </c>
      <c r="F66" s="675">
        <v>465</v>
      </c>
      <c r="G66" s="675">
        <v>480</v>
      </c>
      <c r="H66" s="675">
        <v>485</v>
      </c>
      <c r="I66" s="675">
        <v>485</v>
      </c>
      <c r="J66" s="675">
        <v>505</v>
      </c>
      <c r="K66" s="675">
        <v>495</v>
      </c>
      <c r="L66" s="675">
        <v>485</v>
      </c>
      <c r="M66" s="675">
        <v>485</v>
      </c>
      <c r="N66" s="139">
        <v>113</v>
      </c>
      <c r="O66" s="60"/>
      <c r="P66" s="19"/>
      <c r="Q66" s="824"/>
      <c r="R66" s="824"/>
    </row>
    <row r="67" spans="1:18" s="4" customFormat="1" ht="13.15" customHeight="1" x14ac:dyDescent="0.2">
      <c r="A67" s="60">
        <v>121</v>
      </c>
      <c r="B67" s="61" t="s">
        <v>61</v>
      </c>
      <c r="C67" s="675">
        <v>5860</v>
      </c>
      <c r="D67" s="675">
        <v>5920</v>
      </c>
      <c r="E67" s="675">
        <v>5900</v>
      </c>
      <c r="F67" s="675">
        <v>5880</v>
      </c>
      <c r="G67" s="675">
        <v>5950</v>
      </c>
      <c r="H67" s="675">
        <v>6045</v>
      </c>
      <c r="I67" s="675">
        <v>6040</v>
      </c>
      <c r="J67" s="675">
        <v>5985</v>
      </c>
      <c r="K67" s="675">
        <v>5975</v>
      </c>
      <c r="L67" s="675">
        <v>5880</v>
      </c>
      <c r="M67" s="675">
        <v>5925</v>
      </c>
      <c r="N67" s="139">
        <v>121</v>
      </c>
      <c r="O67" s="60"/>
      <c r="P67" s="19"/>
      <c r="Q67" s="824"/>
      <c r="R67" s="824"/>
    </row>
    <row r="68" spans="1:18" s="4" customFormat="1" ht="13.5" customHeight="1" x14ac:dyDescent="0.2">
      <c r="A68" s="60">
        <v>122</v>
      </c>
      <c r="B68" s="61" t="s">
        <v>62</v>
      </c>
      <c r="C68" s="675">
        <v>4885</v>
      </c>
      <c r="D68" s="675">
        <v>4950</v>
      </c>
      <c r="E68" s="675">
        <v>4995</v>
      </c>
      <c r="F68" s="675">
        <v>5075</v>
      </c>
      <c r="G68" s="675">
        <v>5155</v>
      </c>
      <c r="H68" s="675">
        <v>5235</v>
      </c>
      <c r="I68" s="675">
        <v>5260</v>
      </c>
      <c r="J68" s="675">
        <v>5280</v>
      </c>
      <c r="K68" s="675">
        <v>5250</v>
      </c>
      <c r="L68" s="675">
        <v>5200</v>
      </c>
      <c r="M68" s="675">
        <v>5310</v>
      </c>
      <c r="N68" s="139">
        <v>122</v>
      </c>
      <c r="O68" s="60"/>
      <c r="P68" s="19"/>
      <c r="Q68" s="824"/>
      <c r="R68" s="824"/>
    </row>
    <row r="69" spans="1:18" s="4" customFormat="1" ht="13.15" customHeight="1" x14ac:dyDescent="0.2">
      <c r="A69" s="60">
        <v>123</v>
      </c>
      <c r="B69" s="61" t="s">
        <v>63</v>
      </c>
      <c r="C69" s="675">
        <v>2300</v>
      </c>
      <c r="D69" s="675">
        <v>2340</v>
      </c>
      <c r="E69" s="675">
        <v>2390</v>
      </c>
      <c r="F69" s="675">
        <v>2425</v>
      </c>
      <c r="G69" s="675">
        <v>2460</v>
      </c>
      <c r="H69" s="675">
        <v>2480</v>
      </c>
      <c r="I69" s="675">
        <v>2435</v>
      </c>
      <c r="J69" s="675">
        <v>2515</v>
      </c>
      <c r="K69" s="675">
        <v>2530</v>
      </c>
      <c r="L69" s="675">
        <v>2570</v>
      </c>
      <c r="M69" s="675">
        <v>2600</v>
      </c>
      <c r="N69" s="139">
        <v>123</v>
      </c>
      <c r="O69" s="60"/>
      <c r="P69" s="19"/>
      <c r="Q69" s="824"/>
      <c r="R69" s="824"/>
    </row>
    <row r="70" spans="1:18" s="4" customFormat="1" ht="13.15" customHeight="1" x14ac:dyDescent="0.2">
      <c r="A70" s="60"/>
      <c r="B70" s="61"/>
      <c r="C70" s="675"/>
      <c r="D70" s="675"/>
      <c r="E70" s="675"/>
      <c r="F70" s="675"/>
      <c r="G70" s="675"/>
      <c r="H70" s="675"/>
      <c r="I70" s="675"/>
      <c r="J70" s="675"/>
      <c r="K70" s="675"/>
      <c r="L70" s="675"/>
      <c r="M70" s="675"/>
      <c r="N70" s="60"/>
      <c r="O70" s="60"/>
      <c r="P70" s="19"/>
      <c r="Q70" s="824"/>
      <c r="R70" s="824"/>
    </row>
    <row r="71" spans="1:18" ht="13.15" customHeight="1" x14ac:dyDescent="0.2">
      <c r="A71" s="85">
        <v>1</v>
      </c>
      <c r="B71" s="86" t="s">
        <v>2</v>
      </c>
      <c r="C71" s="581">
        <v>13940</v>
      </c>
      <c r="D71" s="581">
        <v>13950</v>
      </c>
      <c r="E71" s="581">
        <v>14145</v>
      </c>
      <c r="F71" s="581">
        <v>14340</v>
      </c>
      <c r="G71" s="581">
        <v>14560</v>
      </c>
      <c r="H71" s="581">
        <v>14695</v>
      </c>
      <c r="I71" s="581">
        <v>14790</v>
      </c>
      <c r="J71" s="581">
        <v>14875</v>
      </c>
      <c r="K71" s="581">
        <v>14690</v>
      </c>
      <c r="L71" s="581">
        <v>14660</v>
      </c>
      <c r="M71" s="581">
        <v>15120</v>
      </c>
      <c r="N71" s="140">
        <v>1</v>
      </c>
      <c r="O71" s="875">
        <f>M71-C71</f>
        <v>1180</v>
      </c>
      <c r="P71" s="823"/>
      <c r="Q71" s="1162"/>
      <c r="R71" s="824"/>
    </row>
    <row r="72" spans="1:18" ht="13.15" customHeight="1" x14ac:dyDescent="0.2">
      <c r="A72" s="85">
        <v>2</v>
      </c>
      <c r="B72" s="86" t="s">
        <v>6</v>
      </c>
      <c r="C72" s="581">
        <v>17925</v>
      </c>
      <c r="D72" s="581">
        <v>17920</v>
      </c>
      <c r="E72" s="581">
        <v>18035</v>
      </c>
      <c r="F72" s="581">
        <v>18170</v>
      </c>
      <c r="G72" s="581">
        <v>18070</v>
      </c>
      <c r="H72" s="581">
        <v>18040</v>
      </c>
      <c r="I72" s="581">
        <v>18065</v>
      </c>
      <c r="J72" s="581">
        <v>18070</v>
      </c>
      <c r="K72" s="581">
        <v>17570</v>
      </c>
      <c r="L72" s="581">
        <v>17805</v>
      </c>
      <c r="M72" s="581">
        <v>18465</v>
      </c>
      <c r="N72" s="140">
        <v>2</v>
      </c>
      <c r="O72" s="875">
        <f t="shared" ref="O72:O84" si="1">M72-C72</f>
        <v>540</v>
      </c>
      <c r="P72" s="823"/>
      <c r="Q72" s="1162"/>
      <c r="R72" s="824"/>
    </row>
    <row r="73" spans="1:18" ht="13.15" customHeight="1" x14ac:dyDescent="0.2">
      <c r="A73" s="85">
        <v>3</v>
      </c>
      <c r="B73" s="86" t="s">
        <v>10</v>
      </c>
      <c r="C73" s="581">
        <v>19350</v>
      </c>
      <c r="D73" s="581">
        <v>19565</v>
      </c>
      <c r="E73" s="581">
        <v>20150</v>
      </c>
      <c r="F73" s="581">
        <v>20450</v>
      </c>
      <c r="G73" s="581">
        <v>20340</v>
      </c>
      <c r="H73" s="581">
        <v>20375</v>
      </c>
      <c r="I73" s="581">
        <v>20570</v>
      </c>
      <c r="J73" s="581">
        <v>20880</v>
      </c>
      <c r="K73" s="581">
        <v>20845</v>
      </c>
      <c r="L73" s="581">
        <v>20975</v>
      </c>
      <c r="M73" s="581">
        <v>21440</v>
      </c>
      <c r="N73" s="140">
        <v>3</v>
      </c>
      <c r="O73" s="875">
        <f t="shared" si="1"/>
        <v>2090</v>
      </c>
      <c r="P73" s="823"/>
      <c r="Q73" s="1162"/>
      <c r="R73" s="824"/>
    </row>
    <row r="74" spans="1:18" ht="13.15" customHeight="1" x14ac:dyDescent="0.2">
      <c r="A74" s="85">
        <v>4</v>
      </c>
      <c r="B74" s="86" t="s">
        <v>3</v>
      </c>
      <c r="C74" s="581">
        <v>15600</v>
      </c>
      <c r="D74" s="581">
        <v>15830</v>
      </c>
      <c r="E74" s="581">
        <v>16340</v>
      </c>
      <c r="F74" s="581">
        <v>16765</v>
      </c>
      <c r="G74" s="581">
        <v>17600</v>
      </c>
      <c r="H74" s="581">
        <v>17975</v>
      </c>
      <c r="I74" s="581">
        <v>18460</v>
      </c>
      <c r="J74" s="581">
        <v>18250</v>
      </c>
      <c r="K74" s="581">
        <v>18310</v>
      </c>
      <c r="L74" s="581">
        <v>18650</v>
      </c>
      <c r="M74" s="581">
        <v>19145</v>
      </c>
      <c r="N74" s="140">
        <v>4</v>
      </c>
      <c r="O74" s="875">
        <f t="shared" si="1"/>
        <v>3545</v>
      </c>
      <c r="P74" s="823"/>
      <c r="Q74" s="1162"/>
      <c r="R74" s="824"/>
    </row>
    <row r="75" spans="1:18" ht="13.15" customHeight="1" x14ac:dyDescent="0.2">
      <c r="A75" s="85">
        <v>5</v>
      </c>
      <c r="B75" s="86" t="s">
        <v>7</v>
      </c>
      <c r="C75" s="581">
        <v>10390</v>
      </c>
      <c r="D75" s="581">
        <v>10465</v>
      </c>
      <c r="E75" s="581">
        <v>10595</v>
      </c>
      <c r="F75" s="581">
        <v>10645</v>
      </c>
      <c r="G75" s="581">
        <v>10615</v>
      </c>
      <c r="H75" s="581">
        <v>10585</v>
      </c>
      <c r="I75" s="581">
        <v>10670</v>
      </c>
      <c r="J75" s="581">
        <v>10750</v>
      </c>
      <c r="K75" s="581">
        <v>10760</v>
      </c>
      <c r="L75" s="581">
        <v>10835</v>
      </c>
      <c r="M75" s="581">
        <v>11060</v>
      </c>
      <c r="N75" s="140">
        <v>5</v>
      </c>
      <c r="O75" s="875">
        <f t="shared" si="1"/>
        <v>670</v>
      </c>
      <c r="P75" s="823"/>
      <c r="Q75" s="1162"/>
      <c r="R75" s="824"/>
    </row>
    <row r="76" spans="1:18" ht="13.15" customHeight="1" x14ac:dyDescent="0.2">
      <c r="A76" s="85">
        <v>6</v>
      </c>
      <c r="B76" s="86" t="s">
        <v>11</v>
      </c>
      <c r="C76" s="581">
        <v>6455</v>
      </c>
      <c r="D76" s="581">
        <v>6570</v>
      </c>
      <c r="E76" s="581">
        <v>6700</v>
      </c>
      <c r="F76" s="581">
        <v>6835</v>
      </c>
      <c r="G76" s="581">
        <v>6850</v>
      </c>
      <c r="H76" s="581">
        <v>6890</v>
      </c>
      <c r="I76" s="581">
        <v>7020</v>
      </c>
      <c r="J76" s="581">
        <v>7140</v>
      </c>
      <c r="K76" s="581">
        <v>7220</v>
      </c>
      <c r="L76" s="581">
        <v>7200</v>
      </c>
      <c r="M76" s="581">
        <v>7255</v>
      </c>
      <c r="N76" s="140">
        <v>6</v>
      </c>
      <c r="O76" s="875">
        <f t="shared" si="1"/>
        <v>800</v>
      </c>
      <c r="P76" s="823"/>
      <c r="Q76" s="1162"/>
      <c r="R76" s="824"/>
    </row>
    <row r="77" spans="1:18" ht="13.15" customHeight="1" x14ac:dyDescent="0.2">
      <c r="A77" s="85">
        <v>7</v>
      </c>
      <c r="B77" s="86" t="s">
        <v>4</v>
      </c>
      <c r="C77" s="581">
        <v>4535</v>
      </c>
      <c r="D77" s="581">
        <v>4635</v>
      </c>
      <c r="E77" s="581">
        <v>4655</v>
      </c>
      <c r="F77" s="581">
        <v>4670</v>
      </c>
      <c r="G77" s="581">
        <v>4685</v>
      </c>
      <c r="H77" s="581">
        <v>4620</v>
      </c>
      <c r="I77" s="581">
        <v>4630</v>
      </c>
      <c r="J77" s="581">
        <v>4620</v>
      </c>
      <c r="K77" s="581">
        <v>4645</v>
      </c>
      <c r="L77" s="581">
        <v>4680</v>
      </c>
      <c r="M77" s="581">
        <v>4745</v>
      </c>
      <c r="N77" s="140">
        <v>7</v>
      </c>
      <c r="O77" s="875">
        <f t="shared" si="1"/>
        <v>210</v>
      </c>
      <c r="P77" s="823"/>
      <c r="Q77" s="1162"/>
      <c r="R77" s="824"/>
    </row>
    <row r="78" spans="1:18" ht="13.15" customHeight="1" x14ac:dyDescent="0.2">
      <c r="A78" s="85">
        <v>8</v>
      </c>
      <c r="B78" s="86" t="s">
        <v>5</v>
      </c>
      <c r="C78" s="581">
        <v>5015</v>
      </c>
      <c r="D78" s="581">
        <v>5085</v>
      </c>
      <c r="E78" s="581">
        <v>5030</v>
      </c>
      <c r="F78" s="581">
        <v>5045</v>
      </c>
      <c r="G78" s="581">
        <v>5135</v>
      </c>
      <c r="H78" s="581">
        <v>5150</v>
      </c>
      <c r="I78" s="581">
        <v>5205</v>
      </c>
      <c r="J78" s="581">
        <v>5295</v>
      </c>
      <c r="K78" s="581">
        <v>5305</v>
      </c>
      <c r="L78" s="581">
        <v>5505</v>
      </c>
      <c r="M78" s="581">
        <v>5650</v>
      </c>
      <c r="N78" s="140">
        <v>8</v>
      </c>
      <c r="O78" s="875">
        <f t="shared" si="1"/>
        <v>635</v>
      </c>
      <c r="P78" s="823"/>
      <c r="Q78" s="1162"/>
      <c r="R78" s="824"/>
    </row>
    <row r="79" spans="1:18" ht="13.15" customHeight="1" x14ac:dyDescent="0.2">
      <c r="A79" s="85">
        <v>9</v>
      </c>
      <c r="B79" s="86" t="s">
        <v>8</v>
      </c>
      <c r="C79" s="581">
        <v>4870</v>
      </c>
      <c r="D79" s="581">
        <v>4920</v>
      </c>
      <c r="E79" s="581">
        <v>5030</v>
      </c>
      <c r="F79" s="581">
        <v>5050</v>
      </c>
      <c r="G79" s="581">
        <v>5290</v>
      </c>
      <c r="H79" s="581">
        <v>5565</v>
      </c>
      <c r="I79" s="581">
        <v>5655</v>
      </c>
      <c r="J79" s="581">
        <v>5530</v>
      </c>
      <c r="K79" s="581">
        <v>5500</v>
      </c>
      <c r="L79" s="581">
        <v>5385</v>
      </c>
      <c r="M79" s="581">
        <v>5470</v>
      </c>
      <c r="N79" s="140">
        <v>9</v>
      </c>
      <c r="O79" s="875">
        <f t="shared" si="1"/>
        <v>600</v>
      </c>
      <c r="P79" s="823"/>
      <c r="Q79" s="1162"/>
      <c r="R79" s="824"/>
    </row>
    <row r="80" spans="1:18" ht="13.15" customHeight="1" x14ac:dyDescent="0.2">
      <c r="A80" s="85">
        <v>10</v>
      </c>
      <c r="B80" s="86" t="s">
        <v>9</v>
      </c>
      <c r="C80" s="581">
        <v>8275</v>
      </c>
      <c r="D80" s="581">
        <v>8345</v>
      </c>
      <c r="E80" s="581">
        <v>8465</v>
      </c>
      <c r="F80" s="581">
        <v>8545</v>
      </c>
      <c r="G80" s="581">
        <v>8820</v>
      </c>
      <c r="H80" s="581">
        <v>8995</v>
      </c>
      <c r="I80" s="581">
        <v>9265</v>
      </c>
      <c r="J80" s="581">
        <v>9280</v>
      </c>
      <c r="K80" s="581">
        <v>9305</v>
      </c>
      <c r="L80" s="581">
        <v>9340</v>
      </c>
      <c r="M80" s="581">
        <v>9430</v>
      </c>
      <c r="N80" s="140">
        <v>10</v>
      </c>
      <c r="O80" s="875">
        <f t="shared" si="1"/>
        <v>1155</v>
      </c>
      <c r="P80" s="823"/>
      <c r="Q80" s="1162"/>
      <c r="R80" s="824"/>
    </row>
    <row r="81" spans="1:18" ht="13.15" customHeight="1" x14ac:dyDescent="0.2">
      <c r="A81" s="85">
        <v>11</v>
      </c>
      <c r="B81" s="86" t="s">
        <v>113</v>
      </c>
      <c r="C81" s="581">
        <v>8835</v>
      </c>
      <c r="D81" s="581">
        <v>9135</v>
      </c>
      <c r="E81" s="581">
        <v>9290</v>
      </c>
      <c r="F81" s="581">
        <v>9430</v>
      </c>
      <c r="G81" s="581">
        <v>9590</v>
      </c>
      <c r="H81" s="581">
        <v>9805</v>
      </c>
      <c r="I81" s="581">
        <v>10115</v>
      </c>
      <c r="J81" s="581">
        <v>10260</v>
      </c>
      <c r="K81" s="581">
        <v>10320</v>
      </c>
      <c r="L81" s="581">
        <v>10630</v>
      </c>
      <c r="M81" s="581">
        <v>10750</v>
      </c>
      <c r="N81" s="140">
        <v>11</v>
      </c>
      <c r="O81" s="875">
        <f t="shared" si="1"/>
        <v>1915</v>
      </c>
      <c r="P81" s="823"/>
      <c r="Q81" s="1162"/>
      <c r="R81" s="824"/>
    </row>
    <row r="82" spans="1:18" ht="13.15" customHeight="1" x14ac:dyDescent="0.2">
      <c r="A82" s="85">
        <v>12</v>
      </c>
      <c r="B82" s="86" t="s">
        <v>165</v>
      </c>
      <c r="C82" s="805">
        <v>13045</v>
      </c>
      <c r="D82" s="805">
        <v>13210</v>
      </c>
      <c r="E82" s="805">
        <v>13285</v>
      </c>
      <c r="F82" s="805">
        <v>13380</v>
      </c>
      <c r="G82" s="805">
        <v>13565</v>
      </c>
      <c r="H82" s="805">
        <v>13755</v>
      </c>
      <c r="I82" s="805">
        <v>13735</v>
      </c>
      <c r="J82" s="805">
        <v>13775</v>
      </c>
      <c r="K82" s="805">
        <v>13760</v>
      </c>
      <c r="L82" s="805">
        <v>13650</v>
      </c>
      <c r="M82" s="805">
        <v>13840</v>
      </c>
      <c r="N82" s="140">
        <v>12</v>
      </c>
      <c r="O82" s="875">
        <f t="shared" si="1"/>
        <v>795</v>
      </c>
      <c r="P82" s="823"/>
      <c r="Q82" s="1162"/>
      <c r="R82" s="824"/>
    </row>
    <row r="83" spans="1:18" x14ac:dyDescent="0.2">
      <c r="A83" s="85"/>
      <c r="B83" s="86"/>
      <c r="C83" s="750"/>
      <c r="D83" s="750"/>
      <c r="E83" s="750"/>
      <c r="F83" s="750"/>
      <c r="G83" s="750"/>
      <c r="H83" s="750"/>
      <c r="I83" s="750"/>
      <c r="J83" s="750"/>
      <c r="K83" s="750"/>
      <c r="L83" s="750"/>
      <c r="M83" s="750"/>
      <c r="N83" s="85"/>
      <c r="O83" s="875">
        <f t="shared" si="1"/>
        <v>0</v>
      </c>
      <c r="P83" s="19"/>
      <c r="Q83" s="1162"/>
      <c r="R83" s="824"/>
    </row>
    <row r="84" spans="1:18" x14ac:dyDescent="0.2">
      <c r="A84" s="70"/>
      <c r="B84" s="70" t="s">
        <v>20</v>
      </c>
      <c r="C84" s="1141">
        <v>128235</v>
      </c>
      <c r="D84" s="1141">
        <v>129630</v>
      </c>
      <c r="E84" s="1141">
        <v>131720</v>
      </c>
      <c r="F84" s="1141">
        <v>133325</v>
      </c>
      <c r="G84" s="1141">
        <v>135120</v>
      </c>
      <c r="H84" s="1141">
        <v>136450</v>
      </c>
      <c r="I84" s="1141">
        <v>138180</v>
      </c>
      <c r="J84" s="1141">
        <v>138725</v>
      </c>
      <c r="K84" s="1141">
        <v>138230</v>
      </c>
      <c r="L84" s="1141">
        <v>139315</v>
      </c>
      <c r="M84" s="1141">
        <v>142370</v>
      </c>
      <c r="N84" s="141" t="s">
        <v>246</v>
      </c>
      <c r="O84" s="875">
        <f t="shared" si="1"/>
        <v>14135</v>
      </c>
      <c r="P84" s="995">
        <f>SUM(P71:P83)</f>
        <v>0</v>
      </c>
      <c r="Q84" s="1162">
        <f t="shared" ref="Q84" si="2">P84/O84</f>
        <v>0</v>
      </c>
      <c r="R84" s="824"/>
    </row>
    <row r="85" spans="1:18" x14ac:dyDescent="0.2">
      <c r="A85" s="97"/>
      <c r="B85" s="97"/>
      <c r="C85" s="97"/>
      <c r="D85" s="97"/>
      <c r="E85" s="97"/>
      <c r="F85" s="97"/>
      <c r="G85" s="97"/>
      <c r="H85" s="97"/>
      <c r="I85" s="97"/>
      <c r="J85" s="97"/>
      <c r="K85" s="97"/>
      <c r="L85" s="97"/>
      <c r="M85" s="97"/>
      <c r="N85" s="97"/>
      <c r="O85" s="56"/>
    </row>
    <row r="86" spans="1:18" x14ac:dyDescent="0.2">
      <c r="A86" s="92"/>
      <c r="B86" s="92"/>
      <c r="C86" s="138"/>
      <c r="D86" s="138"/>
      <c r="E86" s="138"/>
      <c r="F86" s="138"/>
      <c r="G86" s="138"/>
      <c r="H86" s="138"/>
      <c r="I86" s="138"/>
      <c r="J86" s="138"/>
      <c r="K86" s="138"/>
      <c r="L86" s="138"/>
      <c r="M86" s="138"/>
      <c r="N86" s="92"/>
      <c r="O86" s="92"/>
      <c r="Q86" s="918"/>
    </row>
    <row r="87" spans="1:18" s="3" customFormat="1" x14ac:dyDescent="0.2">
      <c r="A87" s="65" t="s">
        <v>218</v>
      </c>
      <c r="B87" s="56"/>
      <c r="C87" s="56"/>
      <c r="D87" s="56"/>
      <c r="E87" s="56"/>
      <c r="F87" s="56"/>
      <c r="G87" s="56"/>
      <c r="H87" s="56"/>
      <c r="I87" s="706"/>
      <c r="J87" s="706"/>
      <c r="K87" s="706"/>
      <c r="L87" s="706"/>
      <c r="M87" s="706"/>
      <c r="N87" s="66" t="s">
        <v>233</v>
      </c>
      <c r="O87" s="66"/>
    </row>
    <row r="88" spans="1:18" x14ac:dyDescent="0.2">
      <c r="A88" s="92"/>
      <c r="B88" s="92"/>
      <c r="C88" s="92"/>
      <c r="D88" s="92"/>
      <c r="E88" s="92"/>
      <c r="F88" s="92"/>
      <c r="G88" s="92"/>
      <c r="H88" s="92"/>
      <c r="I88" s="92"/>
      <c r="J88" s="92"/>
      <c r="K88" s="92"/>
      <c r="L88" s="92"/>
      <c r="M88" s="92"/>
      <c r="N88" s="92"/>
      <c r="O88" s="92"/>
    </row>
    <row r="89" spans="1:18" x14ac:dyDescent="0.2">
      <c r="A89" s="1041" t="str">
        <f>CONCATENATE("Bevölkerungsentwicklung in Ingolstadt seit ",C5)</f>
        <v>Bevölkerungsentwicklung in Ingolstadt seit 2012</v>
      </c>
      <c r="B89" s="53"/>
      <c r="C89" s="53"/>
      <c r="D89" s="53"/>
      <c r="E89" s="53"/>
      <c r="F89" s="53"/>
      <c r="G89" s="53"/>
      <c r="H89" s="53"/>
      <c r="I89" s="53"/>
      <c r="J89" s="53"/>
      <c r="K89" s="53"/>
      <c r="L89" s="53"/>
      <c r="M89" s="53"/>
      <c r="N89" s="53"/>
      <c r="O89" s="53"/>
    </row>
    <row r="90" spans="1:18" x14ac:dyDescent="0.2">
      <c r="A90" s="53"/>
      <c r="B90" s="53"/>
      <c r="C90" s="53"/>
      <c r="D90" s="53"/>
      <c r="E90" s="53"/>
      <c r="F90" s="53"/>
      <c r="G90" s="53"/>
      <c r="H90" s="53"/>
      <c r="I90" s="53"/>
      <c r="J90" s="53"/>
      <c r="K90" s="53"/>
      <c r="L90" s="53"/>
      <c r="M90" s="53"/>
      <c r="N90" s="53"/>
      <c r="O90" s="53"/>
    </row>
    <row r="91" spans="1:18" x14ac:dyDescent="0.2">
      <c r="A91" s="53"/>
      <c r="B91" s="53"/>
      <c r="C91" s="53"/>
      <c r="D91" s="53"/>
      <c r="E91" s="53"/>
      <c r="F91" s="53"/>
      <c r="G91" s="53"/>
      <c r="H91" s="53"/>
      <c r="I91" s="53"/>
      <c r="J91" s="53"/>
      <c r="K91" s="53"/>
      <c r="L91" s="53"/>
      <c r="M91" s="53"/>
      <c r="N91" s="53"/>
      <c r="O91" s="53"/>
    </row>
    <row r="92" spans="1:18" x14ac:dyDescent="0.2">
      <c r="A92" s="53"/>
      <c r="B92" s="53"/>
      <c r="C92" s="53"/>
      <c r="D92" s="53"/>
      <c r="E92" s="53"/>
      <c r="F92" s="53"/>
      <c r="G92" s="53"/>
      <c r="H92" s="53"/>
      <c r="I92" s="53"/>
      <c r="J92" s="53"/>
      <c r="K92" s="53"/>
      <c r="L92" s="53"/>
      <c r="M92" s="53"/>
      <c r="N92" s="53"/>
      <c r="O92" s="53"/>
    </row>
    <row r="93" spans="1:18" x14ac:dyDescent="0.2">
      <c r="A93" s="53"/>
      <c r="B93" s="53"/>
      <c r="C93" s="53"/>
      <c r="D93" s="53"/>
      <c r="E93" s="53"/>
      <c r="F93" s="53"/>
      <c r="G93" s="53"/>
      <c r="H93" s="53"/>
      <c r="I93" s="53"/>
      <c r="J93" s="53"/>
      <c r="K93" s="53"/>
      <c r="L93" s="53"/>
      <c r="M93" s="53"/>
      <c r="N93" s="53"/>
      <c r="O93" s="53"/>
    </row>
    <row r="94" spans="1:18" x14ac:dyDescent="0.2">
      <c r="A94" s="53"/>
      <c r="B94" s="53"/>
      <c r="C94" s="53"/>
      <c r="D94" s="53"/>
      <c r="E94" s="53"/>
      <c r="F94" s="53"/>
      <c r="G94" s="53"/>
      <c r="H94" s="53"/>
      <c r="I94" s="53"/>
      <c r="J94" s="53"/>
      <c r="K94" s="53"/>
      <c r="L94" s="53"/>
      <c r="M94" s="53"/>
      <c r="N94" s="53"/>
      <c r="O94" s="53"/>
    </row>
    <row r="95" spans="1:18" x14ac:dyDescent="0.2">
      <c r="A95" s="53"/>
      <c r="B95" s="53"/>
      <c r="C95" s="53"/>
      <c r="D95" s="53"/>
      <c r="E95" s="53"/>
      <c r="F95" s="53"/>
      <c r="G95" s="53"/>
      <c r="H95" s="53"/>
      <c r="I95" s="53"/>
      <c r="J95" s="53"/>
      <c r="K95" s="53"/>
      <c r="L95" s="53"/>
      <c r="M95" s="53"/>
      <c r="N95" s="53"/>
      <c r="O95" s="53"/>
    </row>
    <row r="96" spans="1:18" x14ac:dyDescent="0.2">
      <c r="A96" s="53"/>
      <c r="B96" s="53"/>
      <c r="C96" s="53"/>
      <c r="D96" s="53"/>
      <c r="E96" s="53"/>
      <c r="F96" s="53"/>
      <c r="G96" s="53"/>
      <c r="H96" s="53"/>
      <c r="I96" s="53"/>
      <c r="J96" s="53"/>
      <c r="K96" s="53"/>
      <c r="L96" s="53"/>
      <c r="M96" s="53"/>
      <c r="N96" s="53"/>
      <c r="O96" s="53"/>
    </row>
    <row r="97" spans="1:15" x14ac:dyDescent="0.2">
      <c r="A97" s="53"/>
      <c r="B97" s="53"/>
      <c r="C97" s="53"/>
      <c r="D97" s="53"/>
      <c r="E97" s="53"/>
      <c r="F97" s="53"/>
      <c r="G97" s="53"/>
      <c r="H97" s="53"/>
      <c r="I97" s="53"/>
      <c r="J97" s="53"/>
      <c r="K97" s="53"/>
      <c r="L97" s="53"/>
      <c r="M97" s="53"/>
      <c r="N97" s="53"/>
      <c r="O97" s="53"/>
    </row>
    <row r="98" spans="1:15" x14ac:dyDescent="0.2">
      <c r="A98" s="53"/>
      <c r="B98" s="53"/>
      <c r="C98" s="53"/>
      <c r="D98" s="53"/>
      <c r="E98" s="53"/>
      <c r="F98" s="53"/>
      <c r="G98" s="53"/>
      <c r="H98" s="53"/>
      <c r="I98" s="53"/>
      <c r="J98" s="53"/>
      <c r="K98" s="53"/>
      <c r="L98" s="53"/>
      <c r="M98" s="53"/>
      <c r="N98" s="53"/>
      <c r="O98" s="53"/>
    </row>
    <row r="99" spans="1:15" x14ac:dyDescent="0.2">
      <c r="A99" s="53"/>
      <c r="B99" s="53"/>
      <c r="C99" s="53"/>
      <c r="D99" s="53"/>
      <c r="E99" s="53"/>
      <c r="F99" s="53"/>
      <c r="G99" s="53"/>
      <c r="H99" s="53"/>
      <c r="I99" s="53"/>
      <c r="J99" s="53"/>
      <c r="K99" s="53"/>
      <c r="L99" s="53"/>
      <c r="M99" s="53"/>
      <c r="N99" s="53"/>
      <c r="O99" s="53"/>
    </row>
    <row r="100" spans="1:15" x14ac:dyDescent="0.2">
      <c r="A100" s="53"/>
      <c r="B100" s="53"/>
      <c r="C100" s="53"/>
      <c r="D100" s="53"/>
      <c r="E100" s="53"/>
      <c r="F100" s="53"/>
      <c r="G100" s="53"/>
      <c r="H100" s="53"/>
      <c r="I100" s="53"/>
      <c r="J100" s="53"/>
      <c r="K100" s="53"/>
      <c r="L100" s="53"/>
      <c r="M100" s="53"/>
      <c r="N100" s="53"/>
      <c r="O100" s="53"/>
    </row>
    <row r="101" spans="1:15" x14ac:dyDescent="0.2">
      <c r="A101" s="53"/>
      <c r="B101" s="53"/>
      <c r="C101" s="53"/>
      <c r="D101" s="53"/>
      <c r="E101" s="53"/>
      <c r="F101" s="53"/>
      <c r="G101" s="53"/>
      <c r="H101" s="53"/>
      <c r="I101" s="53"/>
      <c r="J101" s="53"/>
      <c r="K101" s="53"/>
      <c r="L101" s="53"/>
      <c r="M101" s="53"/>
      <c r="N101" s="53"/>
      <c r="O101" s="53"/>
    </row>
    <row r="102" spans="1:15" x14ac:dyDescent="0.2">
      <c r="A102" s="53"/>
      <c r="B102" s="53"/>
      <c r="C102" s="53"/>
      <c r="D102" s="53"/>
      <c r="E102" s="53"/>
      <c r="F102" s="53"/>
      <c r="G102" s="53"/>
      <c r="H102" s="53"/>
      <c r="I102" s="53"/>
      <c r="J102" s="53"/>
      <c r="K102" s="53"/>
      <c r="L102" s="53"/>
      <c r="M102" s="53"/>
      <c r="N102" s="53"/>
      <c r="O102" s="53"/>
    </row>
    <row r="103" spans="1:15" x14ac:dyDescent="0.2">
      <c r="A103" s="53"/>
      <c r="B103" s="53"/>
      <c r="C103" s="53"/>
      <c r="D103" s="53"/>
      <c r="E103" s="53"/>
      <c r="F103" s="53"/>
      <c r="G103" s="53"/>
      <c r="H103" s="53"/>
      <c r="I103" s="53"/>
      <c r="J103" s="53"/>
      <c r="K103" s="53"/>
      <c r="L103" s="53"/>
      <c r="M103" s="53"/>
      <c r="N103" s="53"/>
      <c r="O103" s="53"/>
    </row>
    <row r="104" spans="1:15" x14ac:dyDescent="0.2">
      <c r="A104" s="53"/>
      <c r="B104" s="53"/>
      <c r="C104" s="53"/>
      <c r="D104" s="53"/>
      <c r="E104" s="53"/>
      <c r="F104" s="53"/>
      <c r="G104" s="53"/>
      <c r="H104" s="53"/>
      <c r="I104" s="53"/>
      <c r="J104" s="53"/>
      <c r="K104" s="53"/>
      <c r="L104" s="53"/>
      <c r="M104" s="53"/>
      <c r="N104" s="53"/>
      <c r="O104" s="53"/>
    </row>
    <row r="105" spans="1:15" x14ac:dyDescent="0.2">
      <c r="A105" s="53"/>
      <c r="B105" s="53"/>
      <c r="C105" s="53"/>
      <c r="D105" s="53"/>
      <c r="E105" s="53"/>
      <c r="F105" s="53"/>
      <c r="G105" s="53"/>
      <c r="H105" s="53"/>
      <c r="I105" s="53"/>
      <c r="J105" s="53"/>
      <c r="K105" s="53"/>
      <c r="L105" s="53"/>
      <c r="M105" s="53"/>
      <c r="N105" s="53"/>
      <c r="O105" s="53"/>
    </row>
    <row r="106" spans="1:15" x14ac:dyDescent="0.2">
      <c r="A106" s="53"/>
      <c r="B106" s="53"/>
      <c r="C106" s="53"/>
      <c r="D106" s="53"/>
      <c r="E106" s="53"/>
      <c r="F106" s="53"/>
      <c r="G106" s="53"/>
      <c r="H106" s="53"/>
      <c r="I106" s="53"/>
      <c r="J106" s="53"/>
      <c r="K106" s="53"/>
      <c r="L106" s="53"/>
      <c r="M106" s="53"/>
      <c r="N106" s="53"/>
      <c r="O106" s="53"/>
    </row>
    <row r="107" spans="1:15" x14ac:dyDescent="0.2">
      <c r="A107" s="53"/>
      <c r="B107" s="53"/>
      <c r="C107" s="53"/>
      <c r="D107" s="53"/>
      <c r="E107" s="53"/>
      <c r="F107" s="53"/>
      <c r="G107" s="53"/>
      <c r="H107" s="53"/>
      <c r="I107" s="53"/>
      <c r="J107" s="53"/>
      <c r="K107" s="53"/>
      <c r="L107" s="53"/>
      <c r="M107" s="53"/>
      <c r="N107" s="53"/>
      <c r="O107" s="53"/>
    </row>
    <row r="108" spans="1:15" x14ac:dyDescent="0.2">
      <c r="A108" s="53"/>
      <c r="B108" s="53"/>
      <c r="C108" s="53"/>
      <c r="D108" s="53"/>
      <c r="E108" s="53"/>
      <c r="F108" s="53"/>
      <c r="G108" s="53"/>
      <c r="H108" s="53"/>
      <c r="I108" s="53"/>
      <c r="J108" s="53"/>
      <c r="K108" s="53"/>
      <c r="L108" s="53"/>
      <c r="M108" s="53"/>
      <c r="N108" s="53"/>
      <c r="O108" s="53"/>
    </row>
    <row r="109" spans="1:15" x14ac:dyDescent="0.2">
      <c r="A109" s="53"/>
      <c r="B109" s="53"/>
      <c r="C109" s="53"/>
      <c r="D109" s="53"/>
      <c r="E109" s="53"/>
      <c r="F109" s="53"/>
      <c r="G109" s="53"/>
      <c r="H109" s="53"/>
      <c r="I109" s="53"/>
      <c r="J109" s="53"/>
      <c r="K109" s="53"/>
      <c r="L109" s="53"/>
      <c r="M109" s="53"/>
      <c r="N109" s="53"/>
      <c r="O109" s="53"/>
    </row>
    <row r="110" spans="1:15" x14ac:dyDescent="0.2">
      <c r="A110" s="53"/>
      <c r="B110" s="53"/>
      <c r="C110" s="53"/>
      <c r="D110" s="53"/>
      <c r="E110" s="53"/>
      <c r="F110" s="53"/>
      <c r="G110" s="53"/>
      <c r="H110" s="53"/>
      <c r="I110" s="53"/>
      <c r="J110" s="53"/>
      <c r="K110" s="53"/>
      <c r="L110" s="53"/>
      <c r="M110" s="53"/>
      <c r="N110" s="53"/>
      <c r="O110" s="53"/>
    </row>
    <row r="111" spans="1:15" x14ac:dyDescent="0.2">
      <c r="A111" s="53"/>
      <c r="B111" s="53"/>
      <c r="C111" s="53"/>
      <c r="D111" s="53"/>
      <c r="E111" s="53"/>
      <c r="F111" s="53"/>
      <c r="G111" s="53"/>
      <c r="H111" s="53"/>
      <c r="I111" s="53"/>
      <c r="J111" s="53"/>
      <c r="K111" s="53"/>
      <c r="L111" s="53"/>
      <c r="M111" s="53"/>
      <c r="N111" s="53"/>
      <c r="O111" s="53"/>
    </row>
    <row r="112" spans="1:15" x14ac:dyDescent="0.2">
      <c r="A112" s="1041" t="str">
        <f>CONCATENATE("Einwohner in den Stadtbezirken am ",DAY(A1),".",MONTH(A1),".",YEAR(A1))</f>
        <v>Einwohner in den Stadtbezirken am 31.12.2022</v>
      </c>
      <c r="B112" s="53"/>
      <c r="C112" s="53"/>
      <c r="D112" s="53"/>
      <c r="E112" s="53"/>
      <c r="F112" s="53"/>
      <c r="G112" s="53"/>
      <c r="H112" s="53"/>
      <c r="I112" s="53"/>
      <c r="J112" s="53"/>
      <c r="K112" s="53"/>
      <c r="L112" s="53"/>
      <c r="M112" s="53"/>
      <c r="N112" s="53"/>
      <c r="O112" s="53"/>
    </row>
    <row r="113" spans="1:15" x14ac:dyDescent="0.2">
      <c r="A113" s="53"/>
      <c r="B113" s="53"/>
      <c r="C113" s="53"/>
      <c r="D113" s="53"/>
      <c r="E113" s="53"/>
      <c r="F113" s="53"/>
      <c r="G113" s="53"/>
      <c r="H113" s="53"/>
      <c r="I113" s="53"/>
      <c r="J113" s="53"/>
      <c r="K113" s="53"/>
      <c r="L113" s="53"/>
      <c r="M113" s="53"/>
      <c r="N113" s="53"/>
      <c r="O113" s="53"/>
    </row>
    <row r="114" spans="1:15" x14ac:dyDescent="0.2">
      <c r="A114" s="53"/>
      <c r="B114" s="53"/>
      <c r="C114" s="53"/>
      <c r="D114" s="53"/>
      <c r="E114" s="53"/>
      <c r="F114" s="53"/>
      <c r="G114" s="53"/>
      <c r="H114" s="53"/>
      <c r="I114" s="53"/>
      <c r="J114" s="53"/>
      <c r="K114" s="53"/>
      <c r="L114" s="53"/>
      <c r="M114" s="53"/>
      <c r="N114" s="53"/>
      <c r="O114" s="53"/>
    </row>
    <row r="115" spans="1:15" x14ac:dyDescent="0.2">
      <c r="A115" s="53"/>
      <c r="B115" s="53"/>
      <c r="C115" s="53"/>
      <c r="D115" s="53"/>
      <c r="E115" s="53"/>
      <c r="F115" s="53"/>
      <c r="G115" s="53"/>
      <c r="H115" s="53"/>
      <c r="I115" s="53"/>
      <c r="J115" s="53"/>
      <c r="K115" s="53"/>
      <c r="L115" s="53"/>
      <c r="M115" s="53"/>
      <c r="N115" s="53"/>
      <c r="O115" s="53"/>
    </row>
    <row r="116" spans="1:15" x14ac:dyDescent="0.2">
      <c r="A116" s="53"/>
      <c r="B116" s="53"/>
      <c r="C116" s="53"/>
      <c r="D116" s="53"/>
      <c r="E116" s="53"/>
      <c r="F116" s="53"/>
      <c r="G116" s="53"/>
      <c r="H116" s="53"/>
      <c r="I116" s="53"/>
      <c r="J116" s="53"/>
      <c r="K116" s="53"/>
      <c r="L116" s="53"/>
      <c r="M116" s="53"/>
      <c r="N116" s="284"/>
      <c r="O116" s="284"/>
    </row>
    <row r="117" spans="1:15" x14ac:dyDescent="0.2">
      <c r="A117" s="53"/>
      <c r="B117" s="53"/>
      <c r="C117" s="53"/>
      <c r="D117" s="53"/>
      <c r="E117" s="53"/>
      <c r="F117" s="53"/>
      <c r="G117" s="53"/>
      <c r="H117" s="53"/>
      <c r="I117" s="53"/>
      <c r="J117" s="53"/>
      <c r="K117" s="53"/>
      <c r="L117" s="53"/>
      <c r="M117" s="53"/>
      <c r="N117" s="53"/>
      <c r="O117" s="53"/>
    </row>
    <row r="118" spans="1:15" x14ac:dyDescent="0.2">
      <c r="A118" s="53"/>
      <c r="B118" s="53"/>
      <c r="C118" s="53"/>
      <c r="D118" s="53"/>
      <c r="E118" s="53"/>
      <c r="F118" s="53"/>
      <c r="G118" s="53"/>
      <c r="H118" s="53"/>
      <c r="I118" s="53"/>
      <c r="J118" s="53"/>
      <c r="K118" s="53"/>
      <c r="L118" s="53"/>
      <c r="M118" s="53"/>
      <c r="N118" s="53"/>
      <c r="O118" s="53"/>
    </row>
    <row r="119" spans="1:15" x14ac:dyDescent="0.2">
      <c r="A119" s="53"/>
      <c r="B119" s="53"/>
      <c r="C119" s="53"/>
      <c r="D119" s="53"/>
      <c r="E119" s="53"/>
      <c r="F119" s="53"/>
      <c r="G119" s="53"/>
      <c r="H119" s="53"/>
      <c r="I119" s="53"/>
      <c r="J119" s="53"/>
      <c r="K119" s="53"/>
      <c r="L119" s="53"/>
      <c r="M119" s="53"/>
      <c r="N119" s="53"/>
      <c r="O119" s="53"/>
    </row>
    <row r="120" spans="1:15" x14ac:dyDescent="0.2">
      <c r="A120" s="53"/>
      <c r="B120" s="53"/>
      <c r="C120" s="53"/>
      <c r="D120" s="53"/>
      <c r="E120" s="53"/>
      <c r="F120" s="53"/>
      <c r="G120" s="53"/>
      <c r="H120" s="53"/>
      <c r="I120" s="53"/>
      <c r="J120" s="53"/>
      <c r="K120" s="53"/>
      <c r="L120" s="53"/>
      <c r="M120" s="53"/>
      <c r="N120" s="53"/>
      <c r="O120" s="53"/>
    </row>
    <row r="121" spans="1:15" x14ac:dyDescent="0.2">
      <c r="A121" s="53"/>
      <c r="B121" s="53"/>
      <c r="C121" s="53"/>
      <c r="D121" s="53"/>
      <c r="E121" s="53"/>
      <c r="F121" s="53"/>
      <c r="G121" s="53"/>
      <c r="H121" s="53"/>
      <c r="I121" s="53"/>
      <c r="J121" s="53"/>
      <c r="K121" s="53"/>
      <c r="L121" s="53"/>
      <c r="M121" s="53"/>
      <c r="N121" s="53"/>
      <c r="O121" s="53"/>
    </row>
    <row r="122" spans="1:15" x14ac:dyDescent="0.2">
      <c r="A122" s="53"/>
      <c r="B122" s="53"/>
      <c r="C122" s="53"/>
      <c r="D122" s="53"/>
      <c r="E122" s="53"/>
      <c r="F122" s="53"/>
      <c r="G122" s="53"/>
      <c r="H122" s="53"/>
      <c r="I122" s="53"/>
      <c r="J122" s="53"/>
      <c r="K122" s="53"/>
      <c r="L122" s="53"/>
      <c r="M122" s="53"/>
      <c r="N122" s="66"/>
      <c r="O122" s="66"/>
    </row>
    <row r="123" spans="1:15" x14ac:dyDescent="0.2">
      <c r="A123" s="53"/>
      <c r="B123" s="53"/>
      <c r="C123" s="53"/>
      <c r="D123" s="53"/>
      <c r="E123" s="53"/>
      <c r="F123" s="53"/>
      <c r="G123" s="53"/>
      <c r="H123" s="53"/>
      <c r="I123" s="53"/>
      <c r="J123" s="53"/>
      <c r="K123" s="53"/>
      <c r="L123" s="53"/>
      <c r="M123" s="53"/>
      <c r="N123" s="53"/>
      <c r="O123" s="53"/>
    </row>
    <row r="124" spans="1:15" x14ac:dyDescent="0.2">
      <c r="A124" s="53"/>
      <c r="B124" s="53"/>
      <c r="C124" s="53"/>
      <c r="D124" s="53"/>
      <c r="E124" s="53"/>
      <c r="F124" s="53"/>
      <c r="G124" s="53"/>
      <c r="H124" s="53"/>
      <c r="I124" s="53"/>
      <c r="J124" s="53"/>
      <c r="K124" s="53"/>
      <c r="L124" s="53"/>
      <c r="M124" s="53"/>
      <c r="N124" s="53"/>
      <c r="O124" s="53"/>
    </row>
    <row r="125" spans="1:15" x14ac:dyDescent="0.2">
      <c r="A125" s="53"/>
      <c r="B125" s="53"/>
      <c r="C125" s="53"/>
      <c r="D125" s="53"/>
      <c r="E125" s="53"/>
      <c r="F125" s="53"/>
      <c r="G125" s="53"/>
      <c r="H125" s="53"/>
      <c r="I125" s="53"/>
      <c r="J125" s="53"/>
      <c r="K125" s="53"/>
      <c r="L125" s="53"/>
      <c r="M125" s="53"/>
      <c r="N125" s="53"/>
      <c r="O125" s="53"/>
    </row>
    <row r="126" spans="1:15" x14ac:dyDescent="0.2">
      <c r="A126" s="53"/>
      <c r="B126" s="53"/>
      <c r="C126" s="53"/>
      <c r="D126" s="53"/>
      <c r="E126" s="53"/>
      <c r="F126" s="53"/>
      <c r="G126" s="53"/>
      <c r="H126" s="53"/>
      <c r="I126" s="53"/>
      <c r="J126" s="53"/>
      <c r="K126" s="53"/>
      <c r="L126" s="53"/>
      <c r="M126" s="53"/>
      <c r="N126" s="53"/>
      <c r="O126" s="53"/>
    </row>
    <row r="127" spans="1:15" x14ac:dyDescent="0.2">
      <c r="A127" s="53"/>
      <c r="B127" s="53"/>
      <c r="C127" s="53"/>
      <c r="D127" s="53"/>
      <c r="E127" s="53"/>
      <c r="F127" s="53"/>
      <c r="G127" s="53"/>
      <c r="H127" s="53"/>
      <c r="I127" s="53"/>
      <c r="J127" s="53"/>
      <c r="K127" s="53"/>
      <c r="L127" s="53"/>
      <c r="M127" s="53"/>
      <c r="N127" s="53"/>
      <c r="O127" s="53"/>
    </row>
    <row r="128" spans="1:15" x14ac:dyDescent="0.2">
      <c r="A128" s="53"/>
      <c r="B128" s="53"/>
      <c r="C128" s="53"/>
      <c r="D128" s="53"/>
      <c r="E128" s="53"/>
      <c r="F128" s="53"/>
      <c r="G128" s="53"/>
      <c r="H128" s="53"/>
      <c r="I128" s="53"/>
      <c r="J128" s="53"/>
      <c r="K128" s="53"/>
      <c r="L128" s="53"/>
      <c r="M128" s="53"/>
      <c r="N128" s="53"/>
      <c r="O128" s="53"/>
    </row>
    <row r="129" spans="1:15" x14ac:dyDescent="0.2">
      <c r="A129" s="53"/>
      <c r="B129" s="53"/>
      <c r="C129" s="53"/>
      <c r="D129" s="53"/>
      <c r="E129" s="53"/>
      <c r="F129" s="53"/>
      <c r="G129" s="53"/>
      <c r="H129" s="53"/>
      <c r="I129" s="53"/>
      <c r="J129" s="53"/>
      <c r="K129" s="53"/>
      <c r="L129" s="53"/>
      <c r="M129" s="53"/>
      <c r="N129" s="53"/>
      <c r="O129" s="53"/>
    </row>
    <row r="130" spans="1:15" x14ac:dyDescent="0.2">
      <c r="A130" s="53"/>
      <c r="B130" s="53"/>
      <c r="C130" s="53"/>
      <c r="D130" s="53"/>
      <c r="E130" s="53"/>
      <c r="F130" s="53"/>
      <c r="G130" s="53"/>
      <c r="H130" s="53"/>
      <c r="I130" s="53"/>
      <c r="J130" s="53"/>
      <c r="K130" s="53"/>
      <c r="L130" s="53"/>
      <c r="M130" s="53"/>
      <c r="N130" s="53"/>
      <c r="O130" s="53"/>
    </row>
    <row r="131" spans="1:15" x14ac:dyDescent="0.2">
      <c r="A131" s="53"/>
      <c r="B131" s="53"/>
      <c r="C131" s="53"/>
      <c r="D131" s="53"/>
      <c r="E131" s="53"/>
      <c r="F131" s="53"/>
      <c r="G131" s="53"/>
      <c r="H131" s="53"/>
      <c r="I131" s="53"/>
      <c r="J131" s="53"/>
      <c r="K131" s="53"/>
      <c r="L131" s="53"/>
      <c r="M131" s="53"/>
      <c r="N131" s="53"/>
      <c r="O131" s="53"/>
    </row>
    <row r="132" spans="1:15" x14ac:dyDescent="0.2">
      <c r="A132" s="53"/>
      <c r="B132" s="53"/>
      <c r="C132" s="53"/>
      <c r="D132" s="53"/>
      <c r="E132" s="53"/>
      <c r="F132" s="53"/>
      <c r="G132" s="53"/>
      <c r="H132" s="53"/>
      <c r="I132" s="53"/>
      <c r="J132" s="53"/>
      <c r="K132" s="53"/>
      <c r="L132" s="53"/>
      <c r="M132" s="53"/>
      <c r="N132" s="53"/>
      <c r="O132" s="53"/>
    </row>
    <row r="133" spans="1:15" x14ac:dyDescent="0.2">
      <c r="A133" s="53"/>
      <c r="B133" s="53"/>
      <c r="C133" s="53"/>
      <c r="D133" s="53"/>
      <c r="E133" s="53"/>
      <c r="F133" s="53"/>
      <c r="G133" s="53"/>
      <c r="H133" s="53"/>
      <c r="I133" s="53"/>
      <c r="J133" s="53"/>
      <c r="K133" s="53"/>
      <c r="L133" s="53"/>
      <c r="M133" s="53"/>
      <c r="N133" s="53"/>
      <c r="O133" s="53"/>
    </row>
    <row r="134" spans="1:15" x14ac:dyDescent="0.2">
      <c r="A134" s="53"/>
      <c r="B134" s="53"/>
      <c r="C134" s="53"/>
      <c r="D134" s="53"/>
      <c r="E134" s="53"/>
      <c r="F134" s="53"/>
      <c r="G134" s="53"/>
      <c r="H134" s="53"/>
      <c r="I134" s="53"/>
      <c r="J134" s="53"/>
      <c r="K134" s="53"/>
      <c r="L134" s="53"/>
      <c r="M134" s="53"/>
      <c r="N134" s="53"/>
      <c r="O134" s="53"/>
    </row>
    <row r="135" spans="1:15" x14ac:dyDescent="0.2">
      <c r="A135" s="53"/>
      <c r="B135" s="53"/>
      <c r="C135" s="53"/>
      <c r="D135" s="53"/>
      <c r="E135" s="53"/>
      <c r="F135" s="53"/>
      <c r="G135" s="53"/>
      <c r="H135" s="53"/>
      <c r="I135" s="53"/>
      <c r="J135" s="53"/>
      <c r="K135" s="53"/>
      <c r="L135" s="53"/>
      <c r="M135" s="53"/>
      <c r="N135" s="53"/>
      <c r="O135" s="53"/>
    </row>
    <row r="136" spans="1:15" x14ac:dyDescent="0.2">
      <c r="A136" s="53"/>
      <c r="B136" s="53"/>
      <c r="C136" s="53"/>
      <c r="D136" s="53"/>
      <c r="E136" s="53"/>
      <c r="F136" s="53"/>
      <c r="G136" s="53"/>
      <c r="H136" s="53"/>
      <c r="I136" s="53"/>
      <c r="J136" s="53"/>
      <c r="K136" s="53"/>
      <c r="L136" s="53"/>
      <c r="M136" s="53"/>
      <c r="N136" s="53"/>
      <c r="O136" s="53"/>
    </row>
    <row r="137" spans="1:15" x14ac:dyDescent="0.2">
      <c r="A137" s="53"/>
      <c r="B137" s="53"/>
      <c r="C137" s="53"/>
      <c r="D137" s="53"/>
      <c r="E137" s="53"/>
      <c r="F137" s="53"/>
      <c r="G137" s="53"/>
      <c r="H137" s="53"/>
      <c r="I137" s="53"/>
      <c r="J137" s="53"/>
      <c r="K137" s="53"/>
      <c r="L137" s="53"/>
      <c r="M137" s="53"/>
      <c r="N137" s="53"/>
      <c r="O137" s="53"/>
    </row>
    <row r="138" spans="1:15" x14ac:dyDescent="0.2">
      <c r="A138" s="53"/>
      <c r="B138" s="53"/>
      <c r="C138" s="53"/>
      <c r="D138" s="53"/>
      <c r="E138" s="53"/>
      <c r="F138" s="53"/>
      <c r="G138" s="53"/>
      <c r="H138" s="53"/>
      <c r="I138" s="53"/>
      <c r="J138" s="53"/>
      <c r="K138" s="53"/>
      <c r="L138" s="53"/>
      <c r="M138" s="53"/>
      <c r="N138" s="53"/>
      <c r="O138" s="53"/>
    </row>
    <row r="139" spans="1:15" x14ac:dyDescent="0.2">
      <c r="A139" s="53"/>
      <c r="B139" s="53"/>
      <c r="C139" s="53"/>
      <c r="D139" s="53"/>
      <c r="E139" s="53"/>
      <c r="F139" s="53"/>
      <c r="G139" s="53"/>
      <c r="H139" s="53"/>
      <c r="I139" s="53"/>
      <c r="J139" s="53"/>
      <c r="K139" s="53"/>
      <c r="L139" s="53"/>
      <c r="M139" s="53"/>
      <c r="N139" s="53"/>
      <c r="O139" s="53"/>
    </row>
  </sheetData>
  <phoneticPr fontId="17" type="noConversion"/>
  <hyperlinks>
    <hyperlink ref="N1" location="INHALT!A1" display="INHALT!A1" xr:uid="{070E5310-0353-4BF0-85FE-1D5C83F93F46}"/>
  </hyperlinks>
  <printOptions horizontalCentered="1"/>
  <pageMargins left="0.59055118110236227" right="0.39370078740157483" top="0.59055118110236227" bottom="0.59055118110236227" header="0.27559055118110237" footer="0.27559055118110237"/>
  <pageSetup paperSize="9" scale="74" firstPageNumber="10" pageOrder="overThenDown" orientation="portrait" useFirstPageNumber="1" r:id="rId1"/>
  <headerFooter alignWithMargins="0">
    <oddFooter>&amp;CSeite &amp;P</oddFooter>
  </headerFooter>
  <rowBreaks count="1" manualBreakCount="1">
    <brk id="70"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115"/>
  <sheetViews>
    <sheetView zoomScale="85" zoomScaleNormal="85" zoomScaleSheetLayoutView="70" workbookViewId="0">
      <pane xSplit="2" ySplit="6" topLeftCell="C7" activePane="bottomRight" state="frozen"/>
      <selection activeCell="A80" sqref="A80:XFD80"/>
      <selection pane="topRight" activeCell="A80" sqref="A80:XFD80"/>
      <selection pane="bottomLeft" activeCell="A80" sqref="A80:XFD80"/>
      <selection pane="bottomRight" activeCell="C18" sqref="C18"/>
    </sheetView>
  </sheetViews>
  <sheetFormatPr baseColWidth="10" defaultRowHeight="12.75" x14ac:dyDescent="0.2"/>
  <cols>
    <col min="1" max="1" width="5.7109375" customWidth="1"/>
    <col min="2" max="2" width="21.85546875" bestFit="1" customWidth="1"/>
    <col min="3" max="3" width="8.140625" customWidth="1"/>
    <col min="4" max="4" width="9.28515625" customWidth="1"/>
    <col min="5" max="5" width="6" customWidth="1"/>
    <col min="6" max="6" width="5.5703125" bestFit="1" customWidth="1"/>
    <col min="7" max="7" width="22.28515625" customWidth="1"/>
    <col min="8" max="8" width="8.140625" customWidth="1"/>
    <col min="9" max="9" width="10.140625" customWidth="1"/>
  </cols>
  <sheetData>
    <row r="1" spans="1:10" x14ac:dyDescent="0.2">
      <c r="A1" s="53"/>
      <c r="B1" s="53"/>
      <c r="C1" s="53"/>
      <c r="D1" s="53"/>
      <c r="E1" s="53"/>
      <c r="F1" s="53"/>
      <c r="G1" s="53"/>
      <c r="H1" s="53"/>
      <c r="I1" s="1045" t="str">
        <f>HYPERLINK("[Kleinräumige Statistik Daten Prototyp.xlsx]INHALT!A1","zum Inhaltsverzeichnis")</f>
        <v>zum Inhaltsverzeichnis</v>
      </c>
    </row>
    <row r="2" spans="1:10" ht="15.75" x14ac:dyDescent="0.2">
      <c r="A2" s="174" t="s">
        <v>457</v>
      </c>
      <c r="B2" s="56"/>
      <c r="C2" s="56"/>
      <c r="D2" s="55"/>
      <c r="E2" s="53"/>
      <c r="F2" s="53"/>
      <c r="G2" s="53"/>
      <c r="H2" s="53"/>
      <c r="I2" s="53"/>
    </row>
    <row r="3" spans="1:10" x14ac:dyDescent="0.2">
      <c r="A3" s="78" t="s">
        <v>1</v>
      </c>
      <c r="B3" s="56"/>
      <c r="C3" s="56"/>
      <c r="D3" s="66"/>
      <c r="E3" s="53"/>
      <c r="F3" s="53"/>
      <c r="G3" s="53"/>
      <c r="H3" s="53"/>
      <c r="I3" s="53"/>
    </row>
    <row r="4" spans="1:10" ht="9" customHeight="1" x14ac:dyDescent="0.2">
      <c r="A4" s="79"/>
      <c r="B4" s="56"/>
      <c r="C4" s="56"/>
      <c r="D4" s="66"/>
      <c r="E4" s="53"/>
      <c r="F4" s="53"/>
      <c r="G4" s="53"/>
      <c r="H4" s="53"/>
      <c r="I4" s="66" t="s">
        <v>473</v>
      </c>
    </row>
    <row r="5" spans="1:10" s="6" customFormat="1" ht="30" customHeight="1" x14ac:dyDescent="0.2">
      <c r="A5" s="172" t="s">
        <v>100</v>
      </c>
      <c r="B5" s="246" t="s">
        <v>101</v>
      </c>
      <c r="C5" s="623" t="str">
        <f>CONCATENATE("Veränderung ",'Einw.entwicklung (HWS)'!$C$5," bis ",'Einw.entwicklung (HWS)'!$M$5)</f>
        <v>Veränderung 2012 bis 2022</v>
      </c>
      <c r="D5" s="658"/>
      <c r="E5" s="55"/>
      <c r="F5" s="172" t="s">
        <v>100</v>
      </c>
      <c r="G5" s="246" t="s">
        <v>101</v>
      </c>
      <c r="H5" s="623" t="str">
        <f>CONCATENATE("Veränderung ",'Einw.entwicklung (HWS)'!$C$5," bis ",'Einw.entwicklung (HWS)'!$M$5)</f>
        <v>Veränderung 2012 bis 2022</v>
      </c>
      <c r="I5" s="658"/>
      <c r="J5" s="659"/>
    </row>
    <row r="6" spans="1:10" s="6" customFormat="1" x14ac:dyDescent="0.2">
      <c r="A6" s="173"/>
      <c r="B6" s="169"/>
      <c r="C6" s="833" t="s">
        <v>223</v>
      </c>
      <c r="D6" s="653" t="s">
        <v>222</v>
      </c>
      <c r="E6" s="55"/>
      <c r="F6" s="173"/>
      <c r="G6" s="169"/>
      <c r="H6" s="652" t="s">
        <v>223</v>
      </c>
      <c r="I6" s="653" t="s">
        <v>222</v>
      </c>
    </row>
    <row r="7" spans="1:10" s="6" customFormat="1" ht="13.15" customHeight="1" x14ac:dyDescent="0.2">
      <c r="A7" s="80"/>
      <c r="B7" s="80"/>
      <c r="C7" s="81"/>
      <c r="D7" s="584"/>
      <c r="E7" s="53"/>
      <c r="F7" s="53"/>
      <c r="G7" s="53"/>
      <c r="H7" s="640"/>
      <c r="I7" s="640"/>
    </row>
    <row r="8" spans="1:10" s="4" customFormat="1" ht="13.15" customHeight="1" x14ac:dyDescent="0.2">
      <c r="A8" s="572">
        <v>10</v>
      </c>
      <c r="B8" s="61" t="s">
        <v>37</v>
      </c>
      <c r="C8" s="655">
        <v>60</v>
      </c>
      <c r="D8" s="656">
        <v>11.428571428571429</v>
      </c>
      <c r="E8" s="657"/>
      <c r="F8" s="572">
        <v>71</v>
      </c>
      <c r="G8" s="61" t="s">
        <v>70</v>
      </c>
      <c r="H8" s="655">
        <v>35</v>
      </c>
      <c r="I8" s="689">
        <v>2.0527859237536656</v>
      </c>
    </row>
    <row r="9" spans="1:10" s="4" customFormat="1" ht="13.15" customHeight="1" x14ac:dyDescent="0.2">
      <c r="A9" s="572">
        <v>11</v>
      </c>
      <c r="B9" s="61" t="s">
        <v>38</v>
      </c>
      <c r="C9" s="655">
        <v>85</v>
      </c>
      <c r="D9" s="656">
        <v>7.083333333333333</v>
      </c>
      <c r="E9" s="657"/>
      <c r="F9" s="572">
        <v>72</v>
      </c>
      <c r="G9" s="61" t="s">
        <v>71</v>
      </c>
      <c r="H9" s="655">
        <v>175</v>
      </c>
      <c r="I9" s="689">
        <v>6.1837455830388697</v>
      </c>
    </row>
    <row r="10" spans="1:10" s="4" customFormat="1" ht="13.15" customHeight="1" x14ac:dyDescent="0.2">
      <c r="A10" s="572">
        <v>12</v>
      </c>
      <c r="B10" s="61" t="s">
        <v>90</v>
      </c>
      <c r="C10" s="655">
        <v>540</v>
      </c>
      <c r="D10" s="656">
        <v>28.421052631578945</v>
      </c>
      <c r="E10" s="657"/>
      <c r="F10" s="572">
        <v>81</v>
      </c>
      <c r="G10" s="61" t="s">
        <v>5</v>
      </c>
      <c r="H10" s="655">
        <v>385</v>
      </c>
      <c r="I10" s="689">
        <v>31.68724279835391</v>
      </c>
    </row>
    <row r="11" spans="1:10" s="4" customFormat="1" ht="13.15" customHeight="1" x14ac:dyDescent="0.2">
      <c r="A11" s="572">
        <v>13</v>
      </c>
      <c r="B11" s="61" t="s">
        <v>39</v>
      </c>
      <c r="C11" s="655">
        <v>20</v>
      </c>
      <c r="D11" s="656">
        <v>5.8823529411764701</v>
      </c>
      <c r="E11" s="657"/>
      <c r="F11" s="572">
        <v>82</v>
      </c>
      <c r="G11" s="61" t="s">
        <v>72</v>
      </c>
      <c r="H11" s="655">
        <v>205</v>
      </c>
      <c r="I11" s="689">
        <v>9.0707964601769913</v>
      </c>
    </row>
    <row r="12" spans="1:10" s="4" customFormat="1" ht="13.15" customHeight="1" x14ac:dyDescent="0.2">
      <c r="A12" s="572">
        <v>14</v>
      </c>
      <c r="B12" s="61" t="s">
        <v>40</v>
      </c>
      <c r="C12" s="655">
        <v>245</v>
      </c>
      <c r="D12" s="656">
        <v>10.020449897750511</v>
      </c>
      <c r="E12" s="657"/>
      <c r="F12" s="572">
        <v>83</v>
      </c>
      <c r="G12" s="61" t="s">
        <v>73</v>
      </c>
      <c r="H12" s="655">
        <v>45</v>
      </c>
      <c r="I12" s="689">
        <v>2.9220779220779218</v>
      </c>
    </row>
    <row r="13" spans="1:10" s="4" customFormat="1" ht="13.15" customHeight="1" x14ac:dyDescent="0.2">
      <c r="A13" s="572">
        <v>15</v>
      </c>
      <c r="B13" s="61" t="s">
        <v>41</v>
      </c>
      <c r="C13" s="655">
        <v>60</v>
      </c>
      <c r="D13" s="656">
        <v>5.2401746724890828</v>
      </c>
      <c r="E13" s="657"/>
      <c r="F13" s="572">
        <v>91</v>
      </c>
      <c r="G13" s="61" t="s">
        <v>74</v>
      </c>
      <c r="H13" s="655">
        <v>265</v>
      </c>
      <c r="I13" s="689">
        <v>21.2</v>
      </c>
    </row>
    <row r="14" spans="1:10" s="4" customFormat="1" ht="13.15" customHeight="1" x14ac:dyDescent="0.2">
      <c r="A14" s="572">
        <v>16</v>
      </c>
      <c r="B14" s="61" t="s">
        <v>99</v>
      </c>
      <c r="C14" s="655">
        <v>190</v>
      </c>
      <c r="D14" s="656">
        <v>7.1028037383177578</v>
      </c>
      <c r="E14" s="657"/>
      <c r="F14" s="572">
        <v>92</v>
      </c>
      <c r="G14" s="61" t="s">
        <v>75</v>
      </c>
      <c r="H14" s="655">
        <v>150</v>
      </c>
      <c r="I14" s="689" t="s">
        <v>395</v>
      </c>
    </row>
    <row r="15" spans="1:10" s="4" customFormat="1" ht="13.15" customHeight="1" x14ac:dyDescent="0.2">
      <c r="A15" s="572">
        <v>17</v>
      </c>
      <c r="B15" s="61" t="s">
        <v>42</v>
      </c>
      <c r="C15" s="655">
        <v>-30</v>
      </c>
      <c r="D15" s="656">
        <v>-0.80753701211305517</v>
      </c>
      <c r="E15" s="657"/>
      <c r="F15" s="572">
        <v>93</v>
      </c>
      <c r="G15" s="61" t="s">
        <v>76</v>
      </c>
      <c r="H15" s="655">
        <v>155</v>
      </c>
      <c r="I15" s="689">
        <v>10.544217687074831</v>
      </c>
    </row>
    <row r="16" spans="1:10" s="4" customFormat="1" ht="13.15" customHeight="1" x14ac:dyDescent="0.2">
      <c r="A16" s="572">
        <v>21</v>
      </c>
      <c r="B16" s="61" t="s">
        <v>43</v>
      </c>
      <c r="C16" s="655">
        <v>235</v>
      </c>
      <c r="D16" s="656">
        <v>15.614617940199334</v>
      </c>
      <c r="E16" s="657"/>
      <c r="F16" s="572">
        <v>94</v>
      </c>
      <c r="G16" s="61" t="s">
        <v>77</v>
      </c>
      <c r="H16" s="655">
        <v>25</v>
      </c>
      <c r="I16" s="689">
        <v>1.1737089201877933</v>
      </c>
    </row>
    <row r="17" spans="1:9" s="4" customFormat="1" ht="13.15" customHeight="1" x14ac:dyDescent="0.2">
      <c r="A17" s="572">
        <v>22</v>
      </c>
      <c r="B17" s="61" t="s">
        <v>44</v>
      </c>
      <c r="C17" s="655">
        <v>-15</v>
      </c>
      <c r="D17" s="656">
        <v>-0.95541401273885351</v>
      </c>
      <c r="E17" s="657"/>
      <c r="F17" s="572">
        <v>101</v>
      </c>
      <c r="G17" s="61" t="s">
        <v>78</v>
      </c>
      <c r="H17" s="655">
        <v>335</v>
      </c>
      <c r="I17" s="689">
        <v>11.879432624113475</v>
      </c>
    </row>
    <row r="18" spans="1:9" s="4" customFormat="1" ht="13.15" customHeight="1" x14ac:dyDescent="0.2">
      <c r="A18" s="572">
        <v>23</v>
      </c>
      <c r="B18" s="61" t="s">
        <v>45</v>
      </c>
      <c r="C18" s="655">
        <v>560</v>
      </c>
      <c r="D18" s="656">
        <v>16.666666666666664</v>
      </c>
      <c r="E18" s="657"/>
      <c r="F18" s="572">
        <v>102</v>
      </c>
      <c r="G18" s="61" t="s">
        <v>79</v>
      </c>
      <c r="H18" s="655">
        <v>10</v>
      </c>
      <c r="I18" s="689">
        <v>10</v>
      </c>
    </row>
    <row r="19" spans="1:9" s="4" customFormat="1" ht="13.15" customHeight="1" x14ac:dyDescent="0.2">
      <c r="A19" s="572">
        <v>24</v>
      </c>
      <c r="B19" s="61" t="s">
        <v>46</v>
      </c>
      <c r="C19" s="655">
        <v>-65</v>
      </c>
      <c r="D19" s="656">
        <v>-0.96654275092936803</v>
      </c>
      <c r="E19" s="657"/>
      <c r="F19" s="572">
        <v>103</v>
      </c>
      <c r="G19" s="61" t="s">
        <v>80</v>
      </c>
      <c r="H19" s="655">
        <v>440</v>
      </c>
      <c r="I19" s="689">
        <v>86.274509803921575</v>
      </c>
    </row>
    <row r="20" spans="1:9" s="4" customFormat="1" ht="13.15" customHeight="1" x14ac:dyDescent="0.2">
      <c r="A20" s="572">
        <v>25</v>
      </c>
      <c r="B20" s="61" t="s">
        <v>180</v>
      </c>
      <c r="C20" s="655">
        <v>-180</v>
      </c>
      <c r="D20" s="656">
        <v>-8.6538461538461533</v>
      </c>
      <c r="E20" s="657"/>
      <c r="F20" s="572">
        <v>105</v>
      </c>
      <c r="G20" s="61" t="s">
        <v>81</v>
      </c>
      <c r="H20" s="655">
        <v>70</v>
      </c>
      <c r="I20" s="689">
        <v>14.893617021276595</v>
      </c>
    </row>
    <row r="21" spans="1:9" s="4" customFormat="1" ht="13.15" customHeight="1" x14ac:dyDescent="0.2">
      <c r="A21" s="572">
        <v>26</v>
      </c>
      <c r="B21" s="61" t="s">
        <v>164</v>
      </c>
      <c r="C21" s="655">
        <v>15</v>
      </c>
      <c r="D21" s="656">
        <v>0.55970149253731338</v>
      </c>
      <c r="E21" s="657"/>
      <c r="F21" s="572">
        <v>106</v>
      </c>
      <c r="G21" s="61" t="s">
        <v>82</v>
      </c>
      <c r="H21" s="655">
        <v>65</v>
      </c>
      <c r="I21" s="689">
        <v>7.2625698324022352</v>
      </c>
    </row>
    <row r="22" spans="1:9" s="4" customFormat="1" ht="13.15" customHeight="1" x14ac:dyDescent="0.2">
      <c r="A22" s="572">
        <v>31</v>
      </c>
      <c r="B22" s="61" t="s">
        <v>47</v>
      </c>
      <c r="C22" s="655">
        <v>580</v>
      </c>
      <c r="D22" s="656">
        <v>17.287630402384501</v>
      </c>
      <c r="E22" s="657"/>
      <c r="F22" s="572">
        <v>107</v>
      </c>
      <c r="G22" s="61" t="s">
        <v>83</v>
      </c>
      <c r="H22" s="655">
        <v>105</v>
      </c>
      <c r="I22" s="689">
        <v>5.25</v>
      </c>
    </row>
    <row r="23" spans="1:9" s="4" customFormat="1" ht="13.15" customHeight="1" x14ac:dyDescent="0.2">
      <c r="A23" s="572">
        <v>32</v>
      </c>
      <c r="B23" s="61" t="s">
        <v>48</v>
      </c>
      <c r="C23" s="655">
        <v>760</v>
      </c>
      <c r="D23" s="656">
        <v>14.57334611697028</v>
      </c>
      <c r="E23" s="657"/>
      <c r="F23" s="572">
        <v>108</v>
      </c>
      <c r="G23" s="61" t="s">
        <v>84</v>
      </c>
      <c r="H23" s="655">
        <v>30</v>
      </c>
      <c r="I23" s="689">
        <v>2.8571428571428572</v>
      </c>
    </row>
    <row r="24" spans="1:9" s="4" customFormat="1" ht="13.15" customHeight="1" x14ac:dyDescent="0.2">
      <c r="A24" s="572">
        <v>33</v>
      </c>
      <c r="B24" s="61" t="s">
        <v>181</v>
      </c>
      <c r="C24" s="655">
        <v>-60</v>
      </c>
      <c r="D24" s="656">
        <v>-44.444444444444443</v>
      </c>
      <c r="E24" s="657"/>
      <c r="F24" s="572">
        <v>109</v>
      </c>
      <c r="G24" s="61" t="s">
        <v>145</v>
      </c>
      <c r="H24" s="655">
        <v>85</v>
      </c>
      <c r="I24" s="689">
        <v>19.540229885057471</v>
      </c>
    </row>
    <row r="25" spans="1:9" s="4" customFormat="1" ht="13.15" customHeight="1" x14ac:dyDescent="0.2">
      <c r="A25" s="572">
        <v>34</v>
      </c>
      <c r="B25" s="61" t="s">
        <v>49</v>
      </c>
      <c r="C25" s="655">
        <v>210</v>
      </c>
      <c r="D25" s="656">
        <v>4.9353701527614566</v>
      </c>
      <c r="E25" s="657"/>
      <c r="F25" s="572">
        <v>111</v>
      </c>
      <c r="G25" s="61" t="s">
        <v>85</v>
      </c>
      <c r="H25" s="655">
        <v>505</v>
      </c>
      <c r="I25" s="689">
        <v>12.407862407862408</v>
      </c>
    </row>
    <row r="26" spans="1:9" s="4" customFormat="1" ht="13.15" customHeight="1" x14ac:dyDescent="0.2">
      <c r="A26" s="572">
        <v>35</v>
      </c>
      <c r="B26" s="61" t="s">
        <v>91</v>
      </c>
      <c r="C26" s="655">
        <v>395</v>
      </c>
      <c r="D26" s="656">
        <v>14.684014869888475</v>
      </c>
      <c r="E26" s="657"/>
      <c r="F26" s="572">
        <v>112</v>
      </c>
      <c r="G26" s="61" t="s">
        <v>86</v>
      </c>
      <c r="H26" s="655">
        <v>1335</v>
      </c>
      <c r="I26" s="689">
        <v>30.689655172413794</v>
      </c>
    </row>
    <row r="27" spans="1:9" s="4" customFormat="1" ht="13.15" customHeight="1" x14ac:dyDescent="0.2">
      <c r="A27" s="572">
        <v>36</v>
      </c>
      <c r="B27" s="61" t="s">
        <v>50</v>
      </c>
      <c r="C27" s="655">
        <v>200</v>
      </c>
      <c r="D27" s="656">
        <v>5.3981106612685563</v>
      </c>
      <c r="E27" s="657"/>
      <c r="F27" s="572">
        <v>113</v>
      </c>
      <c r="G27" s="61" t="s">
        <v>87</v>
      </c>
      <c r="H27" s="655">
        <v>95</v>
      </c>
      <c r="I27" s="689">
        <v>24.358974358974358</v>
      </c>
    </row>
    <row r="28" spans="1:9" s="4" customFormat="1" ht="13.15" customHeight="1" x14ac:dyDescent="0.2">
      <c r="A28" s="572">
        <v>41</v>
      </c>
      <c r="B28" s="61" t="s">
        <v>51</v>
      </c>
      <c r="C28" s="655">
        <v>450</v>
      </c>
      <c r="D28" s="656">
        <v>15.050167224080269</v>
      </c>
      <c r="E28" s="657"/>
      <c r="F28" s="572">
        <v>121</v>
      </c>
      <c r="G28" s="61" t="s">
        <v>61</v>
      </c>
      <c r="H28" s="655">
        <v>65</v>
      </c>
      <c r="I28" s="689">
        <v>1.1092150170648465</v>
      </c>
    </row>
    <row r="29" spans="1:9" s="4" customFormat="1" ht="13.15" customHeight="1" x14ac:dyDescent="0.2">
      <c r="A29" s="572">
        <v>42</v>
      </c>
      <c r="B29" s="61" t="s">
        <v>52</v>
      </c>
      <c r="C29" s="655">
        <v>185</v>
      </c>
      <c r="D29" s="656">
        <v>5.9011164274322168</v>
      </c>
      <c r="E29" s="657"/>
      <c r="F29" s="572">
        <v>122</v>
      </c>
      <c r="G29" s="61" t="s">
        <v>62</v>
      </c>
      <c r="H29" s="655">
        <v>425</v>
      </c>
      <c r="I29" s="689">
        <v>8.7001023541453435</v>
      </c>
    </row>
    <row r="30" spans="1:9" s="4" customFormat="1" ht="13.15" customHeight="1" x14ac:dyDescent="0.2">
      <c r="A30" s="572">
        <v>43</v>
      </c>
      <c r="B30" s="61" t="s">
        <v>53</v>
      </c>
      <c r="C30" s="655">
        <v>600</v>
      </c>
      <c r="D30" s="656">
        <v>11.299435028248588</v>
      </c>
      <c r="E30" s="657"/>
      <c r="F30" s="572">
        <v>123</v>
      </c>
      <c r="G30" s="61" t="s">
        <v>63</v>
      </c>
      <c r="H30" s="655">
        <v>300</v>
      </c>
      <c r="I30" s="689">
        <v>13.043478260869565</v>
      </c>
    </row>
    <row r="31" spans="1:9" s="4" customFormat="1" ht="13.15" customHeight="1" x14ac:dyDescent="0.2">
      <c r="A31" s="572">
        <v>44</v>
      </c>
      <c r="B31" s="61" t="s">
        <v>54</v>
      </c>
      <c r="C31" s="655">
        <v>1630</v>
      </c>
      <c r="D31" s="656">
        <v>61.977186311787072</v>
      </c>
      <c r="E31" s="657"/>
      <c r="F31" s="572"/>
      <c r="G31" s="61"/>
      <c r="H31" s="831"/>
      <c r="I31" s="689"/>
    </row>
    <row r="32" spans="1:9" s="4" customFormat="1" ht="13.15" customHeight="1" x14ac:dyDescent="0.2">
      <c r="A32" s="572">
        <v>45</v>
      </c>
      <c r="B32" s="61" t="s">
        <v>55</v>
      </c>
      <c r="C32" s="655">
        <v>-60</v>
      </c>
      <c r="D32" s="656">
        <v>-20.33898305084746</v>
      </c>
      <c r="E32" s="657"/>
      <c r="F32" s="572">
        <v>1</v>
      </c>
      <c r="G32" s="61" t="s">
        <v>2</v>
      </c>
      <c r="H32" s="655">
        <v>1180</v>
      </c>
      <c r="I32" s="689">
        <v>8.4648493543758967</v>
      </c>
    </row>
    <row r="33" spans="1:9" s="4" customFormat="1" ht="13.15" customHeight="1" x14ac:dyDescent="0.2">
      <c r="A33" s="572">
        <v>46</v>
      </c>
      <c r="B33" s="61" t="s">
        <v>56</v>
      </c>
      <c r="C33" s="655">
        <v>425</v>
      </c>
      <c r="D33" s="656">
        <v>68.548387096774192</v>
      </c>
      <c r="E33" s="657"/>
      <c r="F33" s="572">
        <v>2</v>
      </c>
      <c r="G33" s="61" t="s">
        <v>6</v>
      </c>
      <c r="H33" s="655">
        <v>540</v>
      </c>
      <c r="I33" s="689">
        <v>3.01255230125523</v>
      </c>
    </row>
    <row r="34" spans="1:9" s="4" customFormat="1" ht="13.15" customHeight="1" x14ac:dyDescent="0.2">
      <c r="A34" s="572">
        <v>47</v>
      </c>
      <c r="B34" s="61" t="s">
        <v>57</v>
      </c>
      <c r="C34" s="655">
        <v>340</v>
      </c>
      <c r="D34" s="656">
        <v>57.627118644067799</v>
      </c>
      <c r="E34" s="657"/>
      <c r="F34" s="572">
        <v>3</v>
      </c>
      <c r="G34" s="61" t="s">
        <v>10</v>
      </c>
      <c r="H34" s="655">
        <v>2090</v>
      </c>
      <c r="I34" s="689">
        <v>10.801033591731265</v>
      </c>
    </row>
    <row r="35" spans="1:9" s="4" customFormat="1" ht="13.15" customHeight="1" x14ac:dyDescent="0.2">
      <c r="A35" s="572">
        <v>48</v>
      </c>
      <c r="B35" s="61" t="s">
        <v>58</v>
      </c>
      <c r="C35" s="655">
        <v>-30</v>
      </c>
      <c r="D35" s="656">
        <v>-85.714285714285708</v>
      </c>
      <c r="E35" s="657"/>
      <c r="F35" s="572">
        <v>4</v>
      </c>
      <c r="G35" s="61" t="s">
        <v>3</v>
      </c>
      <c r="H35" s="655">
        <v>3545</v>
      </c>
      <c r="I35" s="689">
        <v>22.724358974358974</v>
      </c>
    </row>
    <row r="36" spans="1:9" s="4" customFormat="1" ht="13.15" customHeight="1" x14ac:dyDescent="0.2">
      <c r="A36" s="572">
        <v>51</v>
      </c>
      <c r="B36" s="61" t="s">
        <v>59</v>
      </c>
      <c r="C36" s="655">
        <v>-35</v>
      </c>
      <c r="D36" s="656">
        <v>-1.5217391304347827</v>
      </c>
      <c r="E36" s="657"/>
      <c r="F36" s="572">
        <v>5</v>
      </c>
      <c r="G36" s="61" t="s">
        <v>7</v>
      </c>
      <c r="H36" s="655">
        <v>670</v>
      </c>
      <c r="I36" s="689">
        <v>6.4485081809432145</v>
      </c>
    </row>
    <row r="37" spans="1:9" s="4" customFormat="1" ht="13.15" customHeight="1" x14ac:dyDescent="0.2">
      <c r="A37" s="572">
        <v>52</v>
      </c>
      <c r="B37" s="61" t="s">
        <v>132</v>
      </c>
      <c r="C37" s="655">
        <v>125</v>
      </c>
      <c r="D37" s="656">
        <v>3.9184952978056429</v>
      </c>
      <c r="E37" s="657"/>
      <c r="F37" s="572">
        <v>6</v>
      </c>
      <c r="G37" s="61" t="s">
        <v>11</v>
      </c>
      <c r="H37" s="655">
        <v>800</v>
      </c>
      <c r="I37" s="689">
        <v>12.393493415956623</v>
      </c>
    </row>
    <row r="38" spans="1:9" s="4" customFormat="1" ht="13.15" customHeight="1" x14ac:dyDescent="0.2">
      <c r="A38" s="572">
        <v>53</v>
      </c>
      <c r="B38" s="61" t="s">
        <v>60</v>
      </c>
      <c r="C38" s="655">
        <v>125</v>
      </c>
      <c r="D38" s="656">
        <v>7.0028011204481793</v>
      </c>
      <c r="E38" s="657"/>
      <c r="F38" s="572">
        <v>7</v>
      </c>
      <c r="G38" s="61" t="s">
        <v>4</v>
      </c>
      <c r="H38" s="655">
        <v>210</v>
      </c>
      <c r="I38" s="689">
        <v>4.6306504961411248</v>
      </c>
    </row>
    <row r="39" spans="1:9" s="4" customFormat="1" ht="13.15" customHeight="1" x14ac:dyDescent="0.2">
      <c r="A39" s="572">
        <v>54</v>
      </c>
      <c r="B39" s="61" t="s">
        <v>135</v>
      </c>
      <c r="C39" s="655">
        <v>-15</v>
      </c>
      <c r="D39" s="656">
        <v>-2.3809523809523809</v>
      </c>
      <c r="E39" s="657"/>
      <c r="F39" s="572">
        <v>8</v>
      </c>
      <c r="G39" s="61" t="s">
        <v>5</v>
      </c>
      <c r="H39" s="655">
        <v>635</v>
      </c>
      <c r="I39" s="689">
        <v>12.662013958125623</v>
      </c>
    </row>
    <row r="40" spans="1:9" s="4" customFormat="1" ht="13.15" customHeight="1" x14ac:dyDescent="0.2">
      <c r="A40" s="572">
        <v>55</v>
      </c>
      <c r="B40" s="61" t="s">
        <v>166</v>
      </c>
      <c r="C40" s="655">
        <v>475</v>
      </c>
      <c r="D40" s="656">
        <v>19.114688128772634</v>
      </c>
      <c r="E40" s="657"/>
      <c r="F40" s="572">
        <v>9</v>
      </c>
      <c r="G40" s="61" t="s">
        <v>8</v>
      </c>
      <c r="H40" s="655">
        <v>600</v>
      </c>
      <c r="I40" s="689">
        <v>12.320328542094455</v>
      </c>
    </row>
    <row r="41" spans="1:9" s="4" customFormat="1" ht="13.15" customHeight="1" x14ac:dyDescent="0.2">
      <c r="A41" s="572">
        <v>61</v>
      </c>
      <c r="B41" s="61" t="s">
        <v>64</v>
      </c>
      <c r="C41" s="655">
        <v>140</v>
      </c>
      <c r="D41" s="656">
        <v>6.2921348314606744</v>
      </c>
      <c r="E41" s="657"/>
      <c r="F41" s="572">
        <v>10</v>
      </c>
      <c r="G41" s="61" t="s">
        <v>9</v>
      </c>
      <c r="H41" s="655">
        <v>1155</v>
      </c>
      <c r="I41" s="689">
        <v>13.957703927492446</v>
      </c>
    </row>
    <row r="42" spans="1:9" s="4" customFormat="1" ht="13.15" customHeight="1" x14ac:dyDescent="0.2">
      <c r="A42" s="572">
        <v>62</v>
      </c>
      <c r="B42" s="61" t="s">
        <v>65</v>
      </c>
      <c r="C42" s="655">
        <v>185</v>
      </c>
      <c r="D42" s="656">
        <v>23.417721518987342</v>
      </c>
      <c r="E42" s="657"/>
      <c r="F42" s="572">
        <v>11</v>
      </c>
      <c r="G42" s="61" t="s">
        <v>93</v>
      </c>
      <c r="H42" s="655">
        <v>1915</v>
      </c>
      <c r="I42" s="689">
        <v>21.675155631013016</v>
      </c>
    </row>
    <row r="43" spans="1:9" s="4" customFormat="1" ht="13.15" customHeight="1" x14ac:dyDescent="0.2">
      <c r="A43" s="572">
        <v>63</v>
      </c>
      <c r="B43" s="61" t="s">
        <v>66</v>
      </c>
      <c r="C43" s="655">
        <v>105</v>
      </c>
      <c r="D43" s="656">
        <v>22.58064516129032</v>
      </c>
      <c r="E43" s="657"/>
      <c r="F43" s="572">
        <v>12</v>
      </c>
      <c r="G43" s="61" t="s">
        <v>165</v>
      </c>
      <c r="H43" s="655">
        <v>795</v>
      </c>
      <c r="I43" s="689">
        <v>6.0942889996167118</v>
      </c>
    </row>
    <row r="44" spans="1:9" s="4" customFormat="1" ht="13.15" customHeight="1" x14ac:dyDescent="0.2">
      <c r="A44" s="572">
        <v>64</v>
      </c>
      <c r="B44" s="61" t="s">
        <v>67</v>
      </c>
      <c r="C44" s="655">
        <v>25</v>
      </c>
      <c r="D44" s="656">
        <v>7.8125</v>
      </c>
      <c r="E44" s="657"/>
      <c r="F44" s="572"/>
      <c r="G44" s="61"/>
      <c r="H44" s="831"/>
      <c r="I44" s="689"/>
    </row>
    <row r="45" spans="1:9" s="4" customFormat="1" ht="13.15" customHeight="1" x14ac:dyDescent="0.2">
      <c r="A45" s="572">
        <v>65</v>
      </c>
      <c r="B45" s="61" t="s">
        <v>68</v>
      </c>
      <c r="C45" s="655">
        <v>35</v>
      </c>
      <c r="D45" s="656">
        <v>6.4220183486238538</v>
      </c>
      <c r="E45" s="657"/>
      <c r="F45" s="572"/>
      <c r="G45" s="61" t="s">
        <v>20</v>
      </c>
      <c r="H45" s="655">
        <v>14135</v>
      </c>
      <c r="I45" s="689">
        <v>11.022731703513083</v>
      </c>
    </row>
    <row r="46" spans="1:9" s="4" customFormat="1" ht="13.15" customHeight="1" x14ac:dyDescent="0.2">
      <c r="A46" s="572">
        <v>66</v>
      </c>
      <c r="B46" s="61" t="s">
        <v>69</v>
      </c>
      <c r="C46" s="655">
        <v>295</v>
      </c>
      <c r="D46" s="656">
        <v>13.915094339622641</v>
      </c>
      <c r="E46" s="657"/>
      <c r="F46" s="572"/>
      <c r="G46" s="61"/>
      <c r="H46" s="831"/>
      <c r="I46" s="689"/>
    </row>
    <row r="47" spans="1:9" s="4" customFormat="1" ht="13.15" customHeight="1" x14ac:dyDescent="0.2">
      <c r="A47" s="895"/>
      <c r="B47" s="896"/>
      <c r="C47" s="897"/>
      <c r="D47" s="898"/>
      <c r="E47" s="899"/>
      <c r="F47" s="900"/>
      <c r="G47" s="901"/>
      <c r="H47" s="902"/>
      <c r="I47" s="903"/>
    </row>
    <row r="48" spans="1:9" s="4" customFormat="1" ht="13.15" customHeight="1" x14ac:dyDescent="0.2">
      <c r="A48" s="65" t="s">
        <v>218</v>
      </c>
      <c r="B48" s="412"/>
      <c r="C48" s="412"/>
      <c r="D48" s="412"/>
      <c r="E48" s="654"/>
      <c r="F48" s="412"/>
      <c r="G48" s="412"/>
      <c r="H48" s="412"/>
      <c r="I48" s="66" t="s">
        <v>233</v>
      </c>
    </row>
    <row r="49" spans="1:9" s="4" customFormat="1" ht="13.15" customHeight="1" x14ac:dyDescent="0.2">
      <c r="A49" s="727" t="s">
        <v>407</v>
      </c>
      <c r="B49" s="412"/>
      <c r="C49" s="412"/>
      <c r="D49" s="412"/>
      <c r="E49" s="654"/>
      <c r="F49" s="412"/>
      <c r="G49" s="412"/>
      <c r="H49" s="412"/>
      <c r="I49" s="412"/>
    </row>
    <row r="50" spans="1:9" s="4" customFormat="1" ht="13.15" customHeight="1" x14ac:dyDescent="0.2">
      <c r="A50" s="412"/>
      <c r="B50" s="412"/>
      <c r="C50" s="412"/>
      <c r="D50" s="412"/>
      <c r="E50" s="654"/>
      <c r="F50" s="412"/>
      <c r="G50" s="412"/>
      <c r="H50" s="412"/>
      <c r="I50" s="412"/>
    </row>
    <row r="51" spans="1:9" s="4" customFormat="1" ht="12.75" customHeight="1" x14ac:dyDescent="0.2">
      <c r="A51" s="412"/>
      <c r="B51" s="412"/>
      <c r="C51" s="412"/>
      <c r="D51" s="412"/>
      <c r="E51" s="654"/>
      <c r="F51" s="412"/>
      <c r="G51" s="412"/>
      <c r="H51" s="412"/>
      <c r="I51" s="412"/>
    </row>
    <row r="52" spans="1:9" s="4" customFormat="1" ht="13.15" customHeight="1" x14ac:dyDescent="0.2">
      <c r="A52" s="412"/>
      <c r="B52" s="412"/>
      <c r="C52" s="412"/>
      <c r="D52" s="412"/>
      <c r="E52" s="654"/>
      <c r="F52" s="412"/>
      <c r="G52" s="412"/>
      <c r="H52" s="412"/>
      <c r="I52" s="412"/>
    </row>
    <row r="53" spans="1:9" s="4" customFormat="1" ht="13.15" customHeight="1" x14ac:dyDescent="0.2">
      <c r="A53" s="412"/>
      <c r="B53" s="412"/>
      <c r="C53" s="412"/>
      <c r="D53" s="412"/>
      <c r="E53" s="654"/>
      <c r="F53" s="412"/>
      <c r="G53" s="412"/>
      <c r="H53" s="412"/>
      <c r="I53" s="412"/>
    </row>
    <row r="54" spans="1:9" s="4" customFormat="1" ht="13.15" customHeight="1" x14ac:dyDescent="0.2">
      <c r="A54" s="412"/>
      <c r="B54" s="412"/>
      <c r="C54" s="412"/>
      <c r="D54" s="412"/>
      <c r="E54" s="654"/>
      <c r="F54" s="412"/>
      <c r="G54" s="412"/>
      <c r="H54" s="412"/>
      <c r="I54" s="412"/>
    </row>
    <row r="55" spans="1:9" x14ac:dyDescent="0.2">
      <c r="A55" s="53"/>
      <c r="B55" s="53"/>
      <c r="C55" s="53"/>
      <c r="D55" s="53"/>
      <c r="E55" s="53"/>
      <c r="F55" s="53"/>
      <c r="G55" s="53"/>
      <c r="H55" s="53"/>
      <c r="I55" s="53"/>
    </row>
    <row r="56" spans="1:9" x14ac:dyDescent="0.2">
      <c r="A56" s="53"/>
      <c r="B56" s="53"/>
      <c r="C56" s="53"/>
      <c r="D56" s="53"/>
      <c r="E56" s="53"/>
      <c r="F56" s="53"/>
      <c r="G56" s="53"/>
      <c r="H56" s="53"/>
      <c r="I56" s="53"/>
    </row>
    <row r="57" spans="1:9" x14ac:dyDescent="0.2">
      <c r="A57" s="53"/>
      <c r="B57" s="53"/>
      <c r="C57" s="53"/>
      <c r="D57" s="53"/>
      <c r="E57" s="53"/>
      <c r="F57" s="53"/>
      <c r="G57" s="53"/>
      <c r="H57" s="53"/>
      <c r="I57" s="53"/>
    </row>
    <row r="58" spans="1:9" x14ac:dyDescent="0.2">
      <c r="A58" s="1041" t="str">
        <f>CONCATENATE("Einwohnerentwicklung nach Stadtbezirken ",'Einw.entwicklung (HWS)'!C5,"-",'Einw.entwicklung (HWS)'!M5," (Zu-/Abnahme absolut)")</f>
        <v>Einwohnerentwicklung nach Stadtbezirken 2012-2022 (Zu-/Abnahme absolut)</v>
      </c>
      <c r="B58" s="53"/>
      <c r="C58" s="53"/>
      <c r="D58" s="53"/>
      <c r="E58" s="53"/>
      <c r="F58" s="53"/>
      <c r="G58" s="53"/>
      <c r="H58" s="53"/>
      <c r="I58" s="53"/>
    </row>
    <row r="59" spans="1:9" x14ac:dyDescent="0.2">
      <c r="A59" s="53"/>
      <c r="B59" s="53"/>
      <c r="C59" s="53"/>
      <c r="D59" s="53"/>
      <c r="E59" s="53"/>
      <c r="F59" s="53"/>
      <c r="G59" s="53"/>
      <c r="H59" s="53"/>
      <c r="I59" s="53"/>
    </row>
    <row r="60" spans="1:9" x14ac:dyDescent="0.2">
      <c r="A60" s="53"/>
      <c r="B60" s="53"/>
      <c r="C60" s="53"/>
      <c r="D60" s="53"/>
      <c r="E60" s="53"/>
      <c r="F60" s="53"/>
      <c r="G60" s="53"/>
      <c r="H60" s="53"/>
      <c r="I60" s="53"/>
    </row>
    <row r="61" spans="1:9" x14ac:dyDescent="0.2">
      <c r="A61" s="53"/>
      <c r="B61" s="53"/>
      <c r="C61" s="53"/>
      <c r="D61" s="53"/>
      <c r="E61" s="53"/>
      <c r="F61" s="53"/>
      <c r="G61" s="53"/>
      <c r="H61" s="53"/>
      <c r="I61" s="53"/>
    </row>
    <row r="62" spans="1:9" x14ac:dyDescent="0.2">
      <c r="A62" s="53"/>
      <c r="B62" s="53"/>
      <c r="C62" s="53"/>
      <c r="D62" s="53"/>
      <c r="E62" s="53"/>
      <c r="F62" s="53"/>
      <c r="G62" s="53"/>
      <c r="H62" s="53"/>
      <c r="I62" s="53"/>
    </row>
    <row r="63" spans="1:9" x14ac:dyDescent="0.2">
      <c r="A63" s="53"/>
      <c r="B63" s="53"/>
      <c r="C63" s="53"/>
      <c r="D63" s="53"/>
      <c r="E63" s="53"/>
      <c r="F63" s="53"/>
      <c r="G63" s="53"/>
      <c r="H63" s="53"/>
      <c r="I63" s="53"/>
    </row>
    <row r="64" spans="1:9" x14ac:dyDescent="0.2">
      <c r="A64" s="53"/>
      <c r="B64" s="53"/>
      <c r="C64" s="53"/>
      <c r="D64" s="53"/>
      <c r="E64" s="53"/>
      <c r="F64" s="53"/>
      <c r="G64" s="53"/>
      <c r="H64" s="53"/>
      <c r="I64" s="53"/>
    </row>
    <row r="65" spans="1:9" x14ac:dyDescent="0.2">
      <c r="A65" s="53"/>
      <c r="B65" s="53"/>
      <c r="C65" s="53"/>
      <c r="D65" s="53"/>
      <c r="E65" s="53"/>
      <c r="F65" s="53"/>
      <c r="G65" s="53"/>
      <c r="H65" s="53"/>
      <c r="I65" s="53"/>
    </row>
    <row r="66" spans="1:9" x14ac:dyDescent="0.2">
      <c r="A66" s="53"/>
      <c r="B66" s="53"/>
      <c r="C66" s="53"/>
      <c r="D66" s="53"/>
      <c r="E66" s="53"/>
      <c r="F66" s="53"/>
      <c r="G66" s="53"/>
      <c r="H66" s="53"/>
      <c r="I66" s="53"/>
    </row>
    <row r="67" spans="1:9" x14ac:dyDescent="0.2">
      <c r="A67" s="53"/>
      <c r="B67" s="53"/>
      <c r="C67" s="53"/>
      <c r="D67" s="53"/>
      <c r="E67" s="53"/>
      <c r="F67" s="53"/>
      <c r="G67" s="53"/>
      <c r="H67" s="53"/>
      <c r="I67" s="53"/>
    </row>
    <row r="68" spans="1:9" x14ac:dyDescent="0.2">
      <c r="A68" s="53"/>
      <c r="B68" s="53"/>
      <c r="C68" s="53"/>
      <c r="D68" s="53"/>
      <c r="E68" s="53"/>
      <c r="F68" s="53"/>
      <c r="G68" s="53"/>
      <c r="H68" s="53"/>
      <c r="I68" s="53"/>
    </row>
    <row r="69" spans="1:9" x14ac:dyDescent="0.2">
      <c r="A69" s="53"/>
      <c r="B69" s="53"/>
      <c r="C69" s="53"/>
      <c r="D69" s="53"/>
      <c r="E69" s="53"/>
      <c r="F69" s="53"/>
      <c r="G69" s="53"/>
      <c r="H69" s="53"/>
      <c r="I69" s="53"/>
    </row>
    <row r="70" spans="1:9" x14ac:dyDescent="0.2">
      <c r="A70" s="53"/>
      <c r="B70" s="53"/>
      <c r="C70" s="53"/>
      <c r="D70" s="53"/>
      <c r="E70" s="53"/>
      <c r="F70" s="53"/>
      <c r="G70" s="53"/>
      <c r="H70" s="53"/>
      <c r="I70" s="53"/>
    </row>
    <row r="71" spans="1:9" x14ac:dyDescent="0.2">
      <c r="A71" s="53"/>
      <c r="B71" s="53"/>
      <c r="C71" s="53"/>
      <c r="D71" s="53"/>
      <c r="E71" s="53"/>
      <c r="F71" s="53"/>
      <c r="G71" s="53"/>
      <c r="H71" s="53"/>
      <c r="I71" s="53"/>
    </row>
    <row r="72" spans="1:9" x14ac:dyDescent="0.2">
      <c r="A72" s="53"/>
      <c r="B72" s="53"/>
      <c r="C72" s="53"/>
      <c r="D72" s="53"/>
      <c r="E72" s="53"/>
      <c r="F72" s="53"/>
      <c r="G72" s="53"/>
      <c r="H72" s="53"/>
      <c r="I72" s="53"/>
    </row>
    <row r="73" spans="1:9" x14ac:dyDescent="0.2">
      <c r="A73" s="53"/>
      <c r="B73" s="53"/>
      <c r="C73" s="53"/>
      <c r="D73" s="53"/>
      <c r="E73" s="53"/>
      <c r="F73" s="53"/>
      <c r="G73" s="53"/>
      <c r="H73" s="53"/>
      <c r="I73" s="53"/>
    </row>
    <row r="74" spans="1:9" x14ac:dyDescent="0.2">
      <c r="A74" s="53"/>
      <c r="B74" s="53"/>
      <c r="C74" s="53"/>
      <c r="D74" s="53"/>
      <c r="E74" s="53"/>
      <c r="F74" s="53"/>
      <c r="G74" s="53"/>
      <c r="H74" s="53"/>
      <c r="I74" s="53"/>
    </row>
    <row r="75" spans="1:9" x14ac:dyDescent="0.2">
      <c r="A75" s="53"/>
      <c r="B75" s="53"/>
      <c r="C75" s="53"/>
      <c r="D75" s="53"/>
      <c r="E75" s="53"/>
      <c r="F75" s="53"/>
      <c r="G75" s="53"/>
      <c r="H75" s="53"/>
      <c r="I75" s="53"/>
    </row>
    <row r="76" spans="1:9" x14ac:dyDescent="0.2">
      <c r="A76" s="53"/>
      <c r="B76" s="53"/>
      <c r="C76" s="53"/>
      <c r="D76" s="53"/>
      <c r="E76" s="53"/>
      <c r="F76" s="53"/>
      <c r="G76" s="53"/>
      <c r="H76" s="53"/>
      <c r="I76" s="53"/>
    </row>
    <row r="77" spans="1:9" x14ac:dyDescent="0.2">
      <c r="A77" s="53"/>
      <c r="B77" s="53"/>
      <c r="C77" s="53"/>
      <c r="D77" s="53"/>
      <c r="E77" s="53"/>
      <c r="F77" s="53"/>
      <c r="G77" s="53"/>
      <c r="H77" s="53"/>
      <c r="I77" s="53"/>
    </row>
    <row r="78" spans="1:9" x14ac:dyDescent="0.2">
      <c r="A78" s="53"/>
      <c r="B78" s="53"/>
      <c r="C78" s="53"/>
      <c r="D78" s="53"/>
      <c r="E78" s="53"/>
      <c r="F78" s="53"/>
      <c r="G78" s="53"/>
      <c r="H78" s="53"/>
      <c r="I78" s="53"/>
    </row>
    <row r="79" spans="1:9" x14ac:dyDescent="0.2">
      <c r="A79" s="53"/>
      <c r="B79" s="53"/>
      <c r="C79" s="53"/>
      <c r="D79" s="53"/>
      <c r="E79" s="53"/>
      <c r="F79" s="53"/>
      <c r="G79" s="53"/>
      <c r="H79" s="53"/>
      <c r="I79" s="53"/>
    </row>
    <row r="80" spans="1:9" x14ac:dyDescent="0.2">
      <c r="A80" s="53"/>
      <c r="B80" s="53"/>
      <c r="C80" s="53"/>
      <c r="D80" s="53"/>
      <c r="E80" s="53"/>
      <c r="F80" s="53"/>
      <c r="G80" s="53"/>
      <c r="H80" s="53"/>
      <c r="I80" s="53"/>
    </row>
    <row r="81" spans="1:9" x14ac:dyDescent="0.2">
      <c r="A81" s="53"/>
      <c r="B81" s="53"/>
      <c r="C81" s="53"/>
      <c r="D81" s="53"/>
      <c r="E81" s="53"/>
      <c r="F81" s="53"/>
      <c r="G81" s="53"/>
      <c r="H81" s="53"/>
      <c r="I81" s="53"/>
    </row>
    <row r="82" spans="1:9" x14ac:dyDescent="0.2">
      <c r="A82" s="53"/>
      <c r="B82" s="53"/>
      <c r="C82" s="53"/>
      <c r="D82" s="53"/>
      <c r="E82" s="53"/>
      <c r="F82" s="53"/>
      <c r="G82" s="53"/>
      <c r="H82" s="53"/>
      <c r="I82" s="53"/>
    </row>
    <row r="83" spans="1:9" x14ac:dyDescent="0.2">
      <c r="A83" s="53"/>
      <c r="B83" s="53"/>
      <c r="C83" s="53"/>
      <c r="D83" s="53"/>
      <c r="E83" s="53"/>
      <c r="F83" s="53"/>
      <c r="G83" s="53"/>
      <c r="H83" s="53"/>
      <c r="I83" s="53"/>
    </row>
    <row r="84" spans="1:9" x14ac:dyDescent="0.2">
      <c r="A84" s="53"/>
      <c r="B84" s="53"/>
      <c r="C84" s="53"/>
      <c r="D84" s="53"/>
      <c r="E84" s="53"/>
      <c r="F84" s="53"/>
      <c r="G84" s="53"/>
      <c r="H84" s="53"/>
      <c r="I84" s="66" t="s">
        <v>334</v>
      </c>
    </row>
    <row r="85" spans="1:9" x14ac:dyDescent="0.2">
      <c r="A85" s="1041" t="str">
        <f>CONCATENATE("Einwohnerentwicklung nach Stadtbezirken ",'Einw.entwicklung (HWS)'!C5,"-",'Einw.entwicklung (HWS)'!M5," (Veränderung in %)")</f>
        <v>Einwohnerentwicklung nach Stadtbezirken 2012-2022 (Veränderung in %)</v>
      </c>
      <c r="B85" s="53"/>
      <c r="C85" s="53"/>
      <c r="D85" s="53"/>
      <c r="E85" s="53"/>
      <c r="F85" s="53"/>
      <c r="G85" s="53"/>
      <c r="H85" s="53"/>
      <c r="I85" s="53"/>
    </row>
    <row r="86" spans="1:9" x14ac:dyDescent="0.2">
      <c r="A86" s="53"/>
      <c r="B86" s="53"/>
      <c r="C86" s="53"/>
      <c r="D86" s="53"/>
      <c r="E86" s="53"/>
      <c r="F86" s="53"/>
      <c r="G86" s="53"/>
      <c r="H86" s="53"/>
      <c r="I86" s="53"/>
    </row>
    <row r="87" spans="1:9" x14ac:dyDescent="0.2">
      <c r="A87" s="53"/>
      <c r="B87" s="53"/>
      <c r="C87" s="53"/>
      <c r="D87" s="53"/>
      <c r="E87" s="53"/>
      <c r="F87" s="53"/>
      <c r="G87" s="53"/>
      <c r="H87" s="53"/>
      <c r="I87" s="53"/>
    </row>
    <row r="88" spans="1:9" x14ac:dyDescent="0.2">
      <c r="A88" s="53"/>
      <c r="B88" s="53"/>
      <c r="C88" s="53"/>
      <c r="D88" s="53"/>
      <c r="E88" s="53"/>
      <c r="F88" s="53"/>
      <c r="G88" s="53"/>
      <c r="H88" s="53"/>
      <c r="I88" s="53"/>
    </row>
    <row r="89" spans="1:9" x14ac:dyDescent="0.2">
      <c r="A89" s="53"/>
      <c r="B89" s="53"/>
      <c r="C89" s="53"/>
      <c r="D89" s="53"/>
      <c r="E89" s="53"/>
      <c r="F89" s="53"/>
      <c r="G89" s="53"/>
      <c r="H89" s="53"/>
      <c r="I89" s="53"/>
    </row>
    <row r="90" spans="1:9" x14ac:dyDescent="0.2">
      <c r="A90" s="53"/>
      <c r="B90" s="53"/>
      <c r="C90" s="53"/>
      <c r="D90" s="53"/>
      <c r="E90" s="53"/>
      <c r="F90" s="53"/>
      <c r="G90" s="53"/>
      <c r="H90" s="53"/>
      <c r="I90" s="53"/>
    </row>
    <row r="91" spans="1:9" x14ac:dyDescent="0.2">
      <c r="A91" s="53"/>
      <c r="B91" s="53"/>
      <c r="C91" s="53"/>
      <c r="D91" s="53"/>
      <c r="E91" s="53"/>
      <c r="F91" s="53"/>
      <c r="G91" s="53"/>
      <c r="H91" s="53"/>
      <c r="I91" s="53"/>
    </row>
    <row r="92" spans="1:9" x14ac:dyDescent="0.2">
      <c r="A92" s="53"/>
      <c r="B92" s="53"/>
      <c r="C92" s="53"/>
      <c r="D92" s="53"/>
      <c r="E92" s="53"/>
      <c r="F92" s="53"/>
      <c r="G92" s="53"/>
      <c r="H92" s="53"/>
      <c r="I92" s="53"/>
    </row>
    <row r="93" spans="1:9" x14ac:dyDescent="0.2">
      <c r="A93" s="53"/>
      <c r="B93" s="53"/>
      <c r="C93" s="53"/>
      <c r="D93" s="53"/>
      <c r="E93" s="53"/>
      <c r="F93" s="53"/>
      <c r="G93" s="53"/>
      <c r="H93" s="53"/>
      <c r="I93" s="53"/>
    </row>
    <row r="94" spans="1:9" x14ac:dyDescent="0.2">
      <c r="A94" s="53"/>
      <c r="B94" s="53"/>
      <c r="C94" s="53"/>
      <c r="D94" s="53"/>
      <c r="E94" s="53"/>
      <c r="F94" s="53"/>
      <c r="G94" s="53"/>
      <c r="H94" s="53"/>
      <c r="I94" s="53"/>
    </row>
    <row r="95" spans="1:9" x14ac:dyDescent="0.2">
      <c r="A95" s="53"/>
      <c r="B95" s="53"/>
      <c r="C95" s="53"/>
      <c r="D95" s="53"/>
      <c r="E95" s="53"/>
      <c r="F95" s="53"/>
      <c r="G95" s="53"/>
      <c r="H95" s="53"/>
      <c r="I95" s="53"/>
    </row>
    <row r="96" spans="1:9" x14ac:dyDescent="0.2">
      <c r="A96" s="53"/>
      <c r="B96" s="53"/>
      <c r="C96" s="53"/>
      <c r="D96" s="53"/>
      <c r="E96" s="53"/>
      <c r="F96" s="53"/>
      <c r="G96" s="53"/>
      <c r="H96" s="53"/>
      <c r="I96" s="53"/>
    </row>
    <row r="97" spans="1:9" x14ac:dyDescent="0.2">
      <c r="A97" s="53"/>
      <c r="B97" s="53"/>
      <c r="C97" s="53"/>
      <c r="D97" s="53"/>
      <c r="E97" s="53"/>
      <c r="F97" s="53"/>
      <c r="G97" s="53"/>
      <c r="H97" s="53"/>
      <c r="I97" s="53"/>
    </row>
    <row r="98" spans="1:9" x14ac:dyDescent="0.2">
      <c r="A98" s="53"/>
      <c r="B98" s="53"/>
      <c r="C98" s="53"/>
      <c r="D98" s="53"/>
      <c r="E98" s="53"/>
      <c r="F98" s="53"/>
      <c r="G98" s="53"/>
      <c r="H98" s="53"/>
      <c r="I98" s="53"/>
    </row>
    <row r="99" spans="1:9" x14ac:dyDescent="0.2">
      <c r="A99" s="53"/>
      <c r="B99" s="53"/>
      <c r="C99" s="53"/>
      <c r="D99" s="53"/>
      <c r="E99" s="53"/>
      <c r="F99" s="53"/>
      <c r="G99" s="53"/>
      <c r="H99" s="53"/>
      <c r="I99" s="53"/>
    </row>
    <row r="100" spans="1:9" x14ac:dyDescent="0.2">
      <c r="A100" s="53"/>
      <c r="B100" s="53"/>
      <c r="C100" s="53"/>
      <c r="D100" s="53"/>
      <c r="E100" s="53"/>
      <c r="F100" s="53"/>
      <c r="G100" s="53"/>
      <c r="H100" s="53"/>
      <c r="I100" s="53"/>
    </row>
    <row r="101" spans="1:9" x14ac:dyDescent="0.2">
      <c r="A101" s="53"/>
      <c r="B101" s="53"/>
      <c r="C101" s="53"/>
      <c r="D101" s="53"/>
      <c r="E101" s="53"/>
      <c r="F101" s="53"/>
      <c r="G101" s="53"/>
      <c r="H101" s="53"/>
      <c r="I101" s="53"/>
    </row>
    <row r="102" spans="1:9" x14ac:dyDescent="0.2">
      <c r="A102" s="53"/>
      <c r="B102" s="53"/>
      <c r="C102" s="53"/>
      <c r="D102" s="53"/>
      <c r="E102" s="53"/>
      <c r="F102" s="53"/>
      <c r="G102" s="53"/>
      <c r="H102" s="53"/>
      <c r="I102" s="53"/>
    </row>
    <row r="103" spans="1:9" x14ac:dyDescent="0.2">
      <c r="A103" s="53"/>
      <c r="B103" s="53"/>
      <c r="C103" s="53"/>
      <c r="D103" s="53"/>
      <c r="E103" s="53"/>
      <c r="F103" s="53"/>
      <c r="G103" s="53"/>
      <c r="H103" s="53"/>
      <c r="I103" s="53"/>
    </row>
    <row r="104" spans="1:9" x14ac:dyDescent="0.2">
      <c r="A104" s="53"/>
      <c r="B104" s="53"/>
      <c r="C104" s="53"/>
      <c r="D104" s="53"/>
      <c r="E104" s="53"/>
      <c r="F104" s="53"/>
      <c r="G104" s="53"/>
      <c r="H104" s="53"/>
      <c r="I104" s="53"/>
    </row>
    <row r="105" spans="1:9" x14ac:dyDescent="0.2">
      <c r="A105" s="53"/>
      <c r="B105" s="53"/>
      <c r="C105" s="53"/>
      <c r="D105" s="53"/>
      <c r="E105" s="53"/>
      <c r="F105" s="53"/>
      <c r="G105" s="53"/>
      <c r="H105" s="53"/>
      <c r="I105" s="53"/>
    </row>
    <row r="106" spans="1:9" x14ac:dyDescent="0.2">
      <c r="A106" s="53"/>
      <c r="B106" s="53"/>
      <c r="C106" s="53"/>
      <c r="D106" s="53"/>
      <c r="E106" s="53"/>
      <c r="F106" s="53"/>
      <c r="G106" s="53"/>
      <c r="H106" s="53"/>
      <c r="I106" s="53"/>
    </row>
    <row r="107" spans="1:9" x14ac:dyDescent="0.2">
      <c r="A107" s="53"/>
      <c r="B107" s="53"/>
      <c r="C107" s="53"/>
      <c r="D107" s="53"/>
      <c r="E107" s="53"/>
      <c r="F107" s="53"/>
      <c r="G107" s="53"/>
      <c r="H107" s="53"/>
      <c r="I107" s="53"/>
    </row>
    <row r="108" spans="1:9" x14ac:dyDescent="0.2">
      <c r="A108" s="53"/>
      <c r="B108" s="53"/>
      <c r="C108" s="53"/>
      <c r="D108" s="53"/>
      <c r="E108" s="53"/>
      <c r="F108" s="53"/>
      <c r="G108" s="53"/>
      <c r="H108" s="53"/>
      <c r="I108" s="53"/>
    </row>
    <row r="109" spans="1:9" x14ac:dyDescent="0.2">
      <c r="A109" s="53"/>
      <c r="B109" s="53"/>
      <c r="C109" s="53"/>
      <c r="D109" s="53"/>
      <c r="E109" s="53"/>
      <c r="F109" s="53"/>
      <c r="G109" s="53"/>
      <c r="H109" s="53"/>
      <c r="I109" s="53"/>
    </row>
    <row r="110" spans="1:9" x14ac:dyDescent="0.2">
      <c r="A110" s="53"/>
      <c r="B110" s="53"/>
      <c r="C110" s="53"/>
      <c r="D110" s="53"/>
      <c r="E110" s="53"/>
      <c r="F110" s="53"/>
      <c r="G110" s="53"/>
      <c r="H110" s="53"/>
      <c r="I110" s="53"/>
    </row>
    <row r="111" spans="1:9" x14ac:dyDescent="0.2">
      <c r="A111" s="53"/>
      <c r="B111" s="53"/>
      <c r="C111" s="53"/>
      <c r="D111" s="53"/>
      <c r="E111" s="53"/>
      <c r="F111" s="53"/>
      <c r="G111" s="53"/>
      <c r="H111" s="53"/>
      <c r="I111" s="53"/>
    </row>
    <row r="112" spans="1:9" x14ac:dyDescent="0.2">
      <c r="A112" s="53"/>
      <c r="B112" s="53"/>
      <c r="C112" s="53"/>
      <c r="D112" s="53"/>
      <c r="E112" s="53"/>
      <c r="F112" s="53"/>
      <c r="G112" s="53"/>
      <c r="H112" s="53"/>
      <c r="I112" s="53"/>
    </row>
    <row r="113" spans="1:9" x14ac:dyDescent="0.2">
      <c r="A113" s="53"/>
      <c r="B113" s="53"/>
      <c r="C113" s="53"/>
      <c r="D113" s="53"/>
      <c r="E113" s="53"/>
      <c r="F113" s="53"/>
      <c r="G113" s="53"/>
      <c r="H113" s="53"/>
      <c r="I113" s="53"/>
    </row>
    <row r="114" spans="1:9" x14ac:dyDescent="0.2">
      <c r="A114" s="53"/>
      <c r="B114" s="53"/>
      <c r="C114" s="53"/>
      <c r="D114" s="53"/>
      <c r="E114" s="53"/>
      <c r="F114" s="53"/>
      <c r="G114" s="53"/>
      <c r="H114" s="53"/>
      <c r="I114" s="53"/>
    </row>
    <row r="115" spans="1:9" x14ac:dyDescent="0.2">
      <c r="A115" s="53"/>
      <c r="B115" s="53"/>
      <c r="C115" s="53"/>
      <c r="D115" s="53"/>
      <c r="E115" s="53"/>
      <c r="F115" s="53"/>
      <c r="G115" s="53"/>
      <c r="H115" s="53"/>
      <c r="I115" s="66" t="s">
        <v>334</v>
      </c>
    </row>
  </sheetData>
  <hyperlinks>
    <hyperlink ref="I1" location="INHALT!A1" display="INHALT!A1" xr:uid="{BEBAC06E-760A-4CBA-9529-180E46577821}"/>
  </hyperlinks>
  <printOptions horizontalCentered="1"/>
  <pageMargins left="0.28999999999999998" right="0.18" top="0.43307086614173229" bottom="0.47244094488188981" header="0.31496062992125984" footer="0.27559055118110237"/>
  <pageSetup paperSize="9" firstPageNumber="12" orientation="portrait" useFirstPageNumber="1" r:id="rId1"/>
  <headerFooter alignWithMargins="0">
    <oddFooter>Seite &amp;P</oddFooter>
  </headerFooter>
  <rowBreaks count="1" manualBreakCount="1">
    <brk id="5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58ED-FC9A-4BB0-9922-B5426B763B6A}">
  <sheetPr>
    <tabColor rgb="FF92D050"/>
    <pageSetUpPr fitToPage="1"/>
  </sheetPr>
  <dimension ref="A1:P132"/>
  <sheetViews>
    <sheetView zoomScaleNormal="100" workbookViewId="0">
      <pane xSplit="2" ySplit="7" topLeftCell="C8" activePane="bottomRight" state="frozen"/>
      <selection activeCell="A80" sqref="A80:XFD80"/>
      <selection pane="topRight" activeCell="A80" sqref="A80:XFD80"/>
      <selection pane="bottomLeft" activeCell="A80" sqref="A80:XFD80"/>
      <selection pane="bottomRight" activeCell="M86" sqref="M86"/>
    </sheetView>
  </sheetViews>
  <sheetFormatPr baseColWidth="10" defaultColWidth="11.42578125" defaultRowHeight="14.25" x14ac:dyDescent="0.2"/>
  <cols>
    <col min="1" max="1" width="5.7109375" style="1048" customWidth="1"/>
    <col min="2" max="2" width="25.7109375" style="1048" customWidth="1"/>
    <col min="3" max="3" width="10.28515625" style="1048" customWidth="1"/>
    <col min="4" max="4" width="11.42578125" style="1048" customWidth="1"/>
    <col min="5" max="5" width="13" style="1048" customWidth="1"/>
    <col min="6" max="6" width="14.7109375" style="1048" customWidth="1"/>
    <col min="7" max="7" width="17.85546875" style="1048" customWidth="1"/>
    <col min="8" max="8" width="18.85546875" style="1048" customWidth="1"/>
    <col min="9" max="9" width="12.85546875" style="1048" customWidth="1"/>
    <col min="10" max="10" width="12.42578125" style="1048" customWidth="1"/>
    <col min="11" max="11" width="10.140625" style="1048" customWidth="1"/>
    <col min="12" max="12" width="9.85546875" style="1048" customWidth="1"/>
    <col min="13" max="13" width="10.85546875" style="1048" customWidth="1"/>
    <col min="14" max="14" width="11.5703125" style="1048" customWidth="1"/>
    <col min="15" max="16384" width="11.42578125" style="1048"/>
  </cols>
  <sheetData>
    <row r="1" spans="1:16" x14ac:dyDescent="0.2">
      <c r="A1" s="1046">
        <v>2022</v>
      </c>
      <c r="B1" s="1047"/>
      <c r="C1" s="1047"/>
      <c r="D1" s="1047"/>
      <c r="E1" s="1047"/>
      <c r="F1" s="1047"/>
      <c r="G1" s="1047"/>
      <c r="H1" s="1047"/>
      <c r="I1" s="1047"/>
      <c r="J1" s="1047"/>
      <c r="K1" s="1047"/>
      <c r="L1" s="1047"/>
      <c r="M1" s="1045" t="s">
        <v>476</v>
      </c>
    </row>
    <row r="2" spans="1:16" ht="15.75" x14ac:dyDescent="0.25">
      <c r="A2" s="1049" t="s">
        <v>483</v>
      </c>
      <c r="B2" s="1050"/>
      <c r="C2" s="1050"/>
      <c r="D2" s="1050"/>
      <c r="E2" s="1050"/>
      <c r="F2" s="1050"/>
      <c r="G2" s="1050"/>
      <c r="H2" s="1050"/>
      <c r="I2" s="1050"/>
      <c r="J2" s="1050"/>
      <c r="K2" s="1050"/>
      <c r="L2" s="1050"/>
      <c r="M2" s="1047"/>
    </row>
    <row r="3" spans="1:16" x14ac:dyDescent="0.2">
      <c r="A3" s="1051" t="s">
        <v>442</v>
      </c>
      <c r="B3" s="1050"/>
      <c r="C3" s="1050"/>
      <c r="D3" s="1050"/>
      <c r="E3" s="1050"/>
      <c r="F3" s="1052"/>
      <c r="G3" s="1052"/>
      <c r="H3" s="1052"/>
      <c r="I3" s="1052"/>
      <c r="J3" s="1052"/>
      <c r="K3" s="1052"/>
      <c r="L3" s="1052"/>
      <c r="M3" s="1047"/>
    </row>
    <row r="4" spans="1:16" x14ac:dyDescent="0.2">
      <c r="A4" s="1053" t="s">
        <v>452</v>
      </c>
      <c r="B4" s="1050"/>
      <c r="C4" s="1050"/>
      <c r="D4" s="1050"/>
      <c r="E4" s="1050"/>
      <c r="F4" s="1052"/>
      <c r="G4" s="1052"/>
      <c r="H4" s="1052"/>
      <c r="I4" s="1052"/>
      <c r="J4" s="1052"/>
      <c r="K4" s="1052"/>
      <c r="L4" s="1052"/>
      <c r="M4" s="1047"/>
    </row>
    <row r="5" spans="1:16" x14ac:dyDescent="0.2">
      <c r="A5" s="1047"/>
      <c r="B5" s="1047"/>
      <c r="C5" s="1047"/>
      <c r="D5" s="1047"/>
      <c r="E5" s="1047"/>
      <c r="F5" s="1047"/>
      <c r="G5" s="1047"/>
      <c r="H5" s="1047"/>
      <c r="I5" s="1047"/>
      <c r="J5" s="1047"/>
      <c r="K5" s="1047"/>
      <c r="L5" s="1047"/>
      <c r="M5" s="1111" t="s">
        <v>473</v>
      </c>
    </row>
    <row r="6" spans="1:16" s="1057" customFormat="1" ht="38.25" x14ac:dyDescent="0.2">
      <c r="A6" s="1054" t="s">
        <v>100</v>
      </c>
      <c r="B6" s="1054" t="s">
        <v>101</v>
      </c>
      <c r="C6" s="1054" t="s">
        <v>443</v>
      </c>
      <c r="D6" s="1054" t="s">
        <v>444</v>
      </c>
      <c r="E6" s="1054" t="s">
        <v>445</v>
      </c>
      <c r="F6" s="1054" t="s">
        <v>446</v>
      </c>
      <c r="G6" s="1054" t="s">
        <v>447</v>
      </c>
      <c r="H6" s="1054" t="s">
        <v>458</v>
      </c>
      <c r="I6" s="1054" t="s">
        <v>448</v>
      </c>
      <c r="J6" s="1054" t="s">
        <v>449</v>
      </c>
      <c r="K6" s="1054" t="s">
        <v>450</v>
      </c>
      <c r="L6" s="1054" t="s">
        <v>451</v>
      </c>
      <c r="M6" s="1055" t="s">
        <v>100</v>
      </c>
      <c r="N6" s="1056"/>
    </row>
    <row r="7" spans="1:16" s="1057" customFormat="1" ht="13.15" customHeight="1" x14ac:dyDescent="0.2">
      <c r="A7" s="1058"/>
      <c r="B7" s="1058"/>
      <c r="C7" s="1059" t="s">
        <v>223</v>
      </c>
      <c r="D7" s="1059" t="s">
        <v>223</v>
      </c>
      <c r="E7" s="1059" t="s">
        <v>223</v>
      </c>
      <c r="F7" s="1059" t="s">
        <v>223</v>
      </c>
      <c r="G7" s="1059" t="s">
        <v>223</v>
      </c>
      <c r="H7" s="1059" t="s">
        <v>223</v>
      </c>
      <c r="I7" s="1059" t="s">
        <v>223</v>
      </c>
      <c r="J7" s="1059" t="s">
        <v>223</v>
      </c>
      <c r="K7" s="1059" t="s">
        <v>223</v>
      </c>
      <c r="L7" s="1059" t="s">
        <v>223</v>
      </c>
      <c r="M7" s="1060"/>
      <c r="N7" s="1056"/>
    </row>
    <row r="8" spans="1:16" s="1057" customFormat="1" ht="12.75" x14ac:dyDescent="0.2">
      <c r="A8" s="1061"/>
      <c r="B8" s="1061"/>
      <c r="C8" s="1061"/>
      <c r="D8" s="1061"/>
      <c r="E8" s="1061"/>
      <c r="F8" s="1061"/>
      <c r="G8" s="1061"/>
      <c r="H8" s="1061"/>
      <c r="I8" s="1061"/>
      <c r="J8" s="1061"/>
      <c r="K8" s="1061"/>
      <c r="L8" s="1061"/>
      <c r="M8" s="1061"/>
    </row>
    <row r="9" spans="1:16" s="1068" customFormat="1" ht="13.15" customHeight="1" x14ac:dyDescent="0.2">
      <c r="A9" s="60">
        <v>10</v>
      </c>
      <c r="B9" s="61" t="s">
        <v>37</v>
      </c>
      <c r="C9" s="1062">
        <v>10</v>
      </c>
      <c r="D9" s="1063">
        <v>10</v>
      </c>
      <c r="E9" s="1121">
        <v>0</v>
      </c>
      <c r="F9" s="1062">
        <v>65</v>
      </c>
      <c r="G9" s="1063">
        <v>30</v>
      </c>
      <c r="H9" s="1121">
        <v>35</v>
      </c>
      <c r="I9" s="1064">
        <v>40</v>
      </c>
      <c r="J9" s="1065">
        <v>50</v>
      </c>
      <c r="K9" s="1121">
        <v>-10</v>
      </c>
      <c r="L9" s="1121">
        <v>25</v>
      </c>
      <c r="M9" s="139">
        <v>10</v>
      </c>
      <c r="N9" s="1066"/>
      <c r="O9" s="1067"/>
      <c r="P9" s="1067"/>
    </row>
    <row r="10" spans="1:16" s="1068" customFormat="1" ht="13.15" customHeight="1" x14ac:dyDescent="0.2">
      <c r="A10" s="60">
        <v>11</v>
      </c>
      <c r="B10" s="61" t="s">
        <v>38</v>
      </c>
      <c r="C10" s="1062">
        <v>10</v>
      </c>
      <c r="D10" s="1063">
        <v>30</v>
      </c>
      <c r="E10" s="1121">
        <v>-20</v>
      </c>
      <c r="F10" s="1062">
        <v>295</v>
      </c>
      <c r="G10" s="1063">
        <v>170</v>
      </c>
      <c r="H10" s="1121">
        <v>120</v>
      </c>
      <c r="I10" s="1064">
        <v>185</v>
      </c>
      <c r="J10" s="1065">
        <v>140</v>
      </c>
      <c r="K10" s="1121">
        <v>45</v>
      </c>
      <c r="L10" s="1121">
        <v>145</v>
      </c>
      <c r="M10" s="139">
        <v>11</v>
      </c>
      <c r="N10" s="1066"/>
      <c r="O10" s="1067"/>
      <c r="P10" s="1067"/>
    </row>
    <row r="11" spans="1:16" s="1068" customFormat="1" ht="13.15" customHeight="1" x14ac:dyDescent="0.2">
      <c r="A11" s="60">
        <v>12</v>
      </c>
      <c r="B11" s="61" t="s">
        <v>90</v>
      </c>
      <c r="C11" s="1062">
        <v>25</v>
      </c>
      <c r="D11" s="1063">
        <v>50</v>
      </c>
      <c r="E11" s="1121">
        <v>-25</v>
      </c>
      <c r="F11" s="1062">
        <v>420</v>
      </c>
      <c r="G11" s="1063">
        <v>310</v>
      </c>
      <c r="H11" s="1121">
        <v>110</v>
      </c>
      <c r="I11" s="1064">
        <v>250</v>
      </c>
      <c r="J11" s="1065">
        <v>285</v>
      </c>
      <c r="K11" s="1121">
        <v>-35</v>
      </c>
      <c r="L11" s="1121">
        <v>50</v>
      </c>
      <c r="M11" s="139">
        <v>12</v>
      </c>
      <c r="N11" s="1066"/>
      <c r="O11" s="1067"/>
      <c r="P11" s="1067"/>
    </row>
    <row r="12" spans="1:16" s="1068" customFormat="1" ht="13.15" customHeight="1" x14ac:dyDescent="0.2">
      <c r="A12" s="60">
        <v>13</v>
      </c>
      <c r="B12" s="61" t="s">
        <v>39</v>
      </c>
      <c r="C12" s="1062">
        <v>5</v>
      </c>
      <c r="D12" s="1063">
        <v>5</v>
      </c>
      <c r="E12" s="1121">
        <v>5</v>
      </c>
      <c r="F12" s="1062">
        <v>80</v>
      </c>
      <c r="G12" s="1063">
        <v>55</v>
      </c>
      <c r="H12" s="1121">
        <v>25</v>
      </c>
      <c r="I12" s="1064">
        <v>25</v>
      </c>
      <c r="J12" s="1065">
        <v>55</v>
      </c>
      <c r="K12" s="1121">
        <v>-25</v>
      </c>
      <c r="L12" s="1121">
        <v>0</v>
      </c>
      <c r="M12" s="139">
        <v>13</v>
      </c>
      <c r="N12" s="1066"/>
      <c r="O12" s="1067"/>
      <c r="P12" s="1067"/>
    </row>
    <row r="13" spans="1:16" s="1068" customFormat="1" ht="13.15" customHeight="1" x14ac:dyDescent="0.2">
      <c r="A13" s="60">
        <v>14</v>
      </c>
      <c r="B13" s="61" t="s">
        <v>40</v>
      </c>
      <c r="C13" s="1062">
        <v>35</v>
      </c>
      <c r="D13" s="1063">
        <v>15</v>
      </c>
      <c r="E13" s="1121">
        <v>20</v>
      </c>
      <c r="F13" s="1062">
        <v>540</v>
      </c>
      <c r="G13" s="1063">
        <v>360</v>
      </c>
      <c r="H13" s="1121">
        <v>180</v>
      </c>
      <c r="I13" s="1064">
        <v>245</v>
      </c>
      <c r="J13" s="1065">
        <v>345</v>
      </c>
      <c r="K13" s="1121">
        <v>-100</v>
      </c>
      <c r="L13" s="1121">
        <v>100</v>
      </c>
      <c r="M13" s="139">
        <v>14</v>
      </c>
      <c r="N13" s="1066"/>
      <c r="O13" s="1067"/>
      <c r="P13" s="1067"/>
    </row>
    <row r="14" spans="1:16" s="1068" customFormat="1" ht="13.15" customHeight="1" x14ac:dyDescent="0.2">
      <c r="A14" s="60">
        <v>15</v>
      </c>
      <c r="B14" s="61" t="s">
        <v>41</v>
      </c>
      <c r="C14" s="1062">
        <v>15</v>
      </c>
      <c r="D14" s="1063">
        <v>15</v>
      </c>
      <c r="E14" s="1121">
        <v>0</v>
      </c>
      <c r="F14" s="1062">
        <v>85</v>
      </c>
      <c r="G14" s="1063">
        <v>50</v>
      </c>
      <c r="H14" s="1121">
        <v>35</v>
      </c>
      <c r="I14" s="1064">
        <v>65</v>
      </c>
      <c r="J14" s="1065">
        <v>45</v>
      </c>
      <c r="K14" s="1121">
        <v>20</v>
      </c>
      <c r="L14" s="1121">
        <v>55</v>
      </c>
      <c r="M14" s="139">
        <v>15</v>
      </c>
      <c r="N14" s="1066"/>
      <c r="O14" s="1067"/>
      <c r="P14" s="1067"/>
    </row>
    <row r="15" spans="1:16" s="1068" customFormat="1" ht="13.15" customHeight="1" x14ac:dyDescent="0.2">
      <c r="A15" s="60">
        <v>16</v>
      </c>
      <c r="B15" s="61" t="s">
        <v>99</v>
      </c>
      <c r="C15" s="1062">
        <v>35</v>
      </c>
      <c r="D15" s="1063">
        <v>25</v>
      </c>
      <c r="E15" s="1121">
        <v>10</v>
      </c>
      <c r="F15" s="1062">
        <v>160</v>
      </c>
      <c r="G15" s="1063">
        <v>135</v>
      </c>
      <c r="H15" s="1121">
        <v>25</v>
      </c>
      <c r="I15" s="1064">
        <v>165</v>
      </c>
      <c r="J15" s="1065">
        <v>150</v>
      </c>
      <c r="K15" s="1121">
        <v>15</v>
      </c>
      <c r="L15" s="1121">
        <v>55</v>
      </c>
      <c r="M15" s="139">
        <v>16</v>
      </c>
      <c r="N15" s="1066"/>
      <c r="O15" s="1067"/>
      <c r="P15" s="1067"/>
    </row>
    <row r="16" spans="1:16" s="1068" customFormat="1" ht="13.15" customHeight="1" x14ac:dyDescent="0.2">
      <c r="A16" s="990">
        <v>17</v>
      </c>
      <c r="B16" s="901" t="s">
        <v>42</v>
      </c>
      <c r="C16" s="1069">
        <v>20</v>
      </c>
      <c r="D16" s="1070">
        <v>30</v>
      </c>
      <c r="E16" s="1122">
        <v>-10</v>
      </c>
      <c r="F16" s="1069">
        <v>315</v>
      </c>
      <c r="G16" s="1070">
        <v>260</v>
      </c>
      <c r="H16" s="1122">
        <v>55</v>
      </c>
      <c r="I16" s="1071">
        <v>260</v>
      </c>
      <c r="J16" s="1072">
        <v>280</v>
      </c>
      <c r="K16" s="1122">
        <v>-20</v>
      </c>
      <c r="L16" s="1122">
        <v>30</v>
      </c>
      <c r="M16" s="991">
        <v>17</v>
      </c>
      <c r="N16" s="1066"/>
      <c r="O16" s="1067"/>
      <c r="P16" s="1067"/>
    </row>
    <row r="17" spans="1:16" s="1068" customFormat="1" ht="13.15" customHeight="1" x14ac:dyDescent="0.2">
      <c r="A17" s="60">
        <v>21</v>
      </c>
      <c r="B17" s="61" t="s">
        <v>43</v>
      </c>
      <c r="C17" s="1062">
        <v>15</v>
      </c>
      <c r="D17" s="1063">
        <v>10</v>
      </c>
      <c r="E17" s="1121">
        <v>10</v>
      </c>
      <c r="F17" s="1062">
        <v>240</v>
      </c>
      <c r="G17" s="1063">
        <v>150</v>
      </c>
      <c r="H17" s="1121">
        <v>90</v>
      </c>
      <c r="I17" s="1064">
        <v>130</v>
      </c>
      <c r="J17" s="1065">
        <v>165</v>
      </c>
      <c r="K17" s="1121">
        <v>-35</v>
      </c>
      <c r="L17" s="1121">
        <v>65</v>
      </c>
      <c r="M17" s="139">
        <v>21</v>
      </c>
      <c r="N17" s="1066"/>
      <c r="O17" s="1067"/>
      <c r="P17" s="1067"/>
    </row>
    <row r="18" spans="1:16" s="1068" customFormat="1" ht="13.15" customHeight="1" x14ac:dyDescent="0.2">
      <c r="A18" s="60">
        <v>22</v>
      </c>
      <c r="B18" s="61" t="s">
        <v>44</v>
      </c>
      <c r="C18" s="1062">
        <v>15</v>
      </c>
      <c r="D18" s="1063">
        <v>20</v>
      </c>
      <c r="E18" s="1121">
        <v>-10</v>
      </c>
      <c r="F18" s="1062">
        <v>140</v>
      </c>
      <c r="G18" s="1063">
        <v>125</v>
      </c>
      <c r="H18" s="1121">
        <v>15</v>
      </c>
      <c r="I18" s="1064">
        <v>135</v>
      </c>
      <c r="J18" s="1065">
        <v>235</v>
      </c>
      <c r="K18" s="1121">
        <v>-100</v>
      </c>
      <c r="L18" s="1121">
        <v>-90</v>
      </c>
      <c r="M18" s="139">
        <v>22</v>
      </c>
      <c r="N18" s="1066"/>
      <c r="O18" s="1067"/>
      <c r="P18" s="1067"/>
    </row>
    <row r="19" spans="1:16" s="1068" customFormat="1" ht="13.15" customHeight="1" x14ac:dyDescent="0.2">
      <c r="A19" s="60">
        <v>23</v>
      </c>
      <c r="B19" s="61" t="s">
        <v>45</v>
      </c>
      <c r="C19" s="1062">
        <v>30</v>
      </c>
      <c r="D19" s="1063">
        <v>75</v>
      </c>
      <c r="E19" s="1121">
        <v>-45</v>
      </c>
      <c r="F19" s="1062">
        <v>1215</v>
      </c>
      <c r="G19" s="1063">
        <v>965</v>
      </c>
      <c r="H19" s="1121">
        <v>250</v>
      </c>
      <c r="I19" s="1064">
        <v>325</v>
      </c>
      <c r="J19" s="1065">
        <v>310</v>
      </c>
      <c r="K19" s="1121">
        <v>20</v>
      </c>
      <c r="L19" s="1121">
        <v>225</v>
      </c>
      <c r="M19" s="139">
        <v>23</v>
      </c>
      <c r="N19" s="1066"/>
      <c r="O19" s="1067"/>
      <c r="P19" s="1067"/>
    </row>
    <row r="20" spans="1:16" s="1068" customFormat="1" ht="13.15" customHeight="1" x14ac:dyDescent="0.2">
      <c r="A20" s="60">
        <v>24</v>
      </c>
      <c r="B20" s="61" t="s">
        <v>46</v>
      </c>
      <c r="C20" s="1062">
        <v>80</v>
      </c>
      <c r="D20" s="1063">
        <v>55</v>
      </c>
      <c r="E20" s="1121">
        <v>25</v>
      </c>
      <c r="F20" s="1062">
        <v>665</v>
      </c>
      <c r="G20" s="1063">
        <v>370</v>
      </c>
      <c r="H20" s="1121">
        <v>295</v>
      </c>
      <c r="I20" s="1064">
        <v>450</v>
      </c>
      <c r="J20" s="1065">
        <v>500</v>
      </c>
      <c r="K20" s="1121">
        <v>-50</v>
      </c>
      <c r="L20" s="1121">
        <v>270</v>
      </c>
      <c r="M20" s="139">
        <v>24</v>
      </c>
      <c r="N20" s="1066"/>
      <c r="O20" s="1067"/>
      <c r="P20" s="1067"/>
    </row>
    <row r="21" spans="1:16" s="1068" customFormat="1" ht="13.15" customHeight="1" x14ac:dyDescent="0.2">
      <c r="A21" s="60">
        <v>25</v>
      </c>
      <c r="B21" s="61" t="s">
        <v>180</v>
      </c>
      <c r="C21" s="1062">
        <v>20</v>
      </c>
      <c r="D21" s="1063">
        <v>15</v>
      </c>
      <c r="E21" s="1121">
        <v>5</v>
      </c>
      <c r="F21" s="1062">
        <v>200</v>
      </c>
      <c r="G21" s="1063">
        <v>125</v>
      </c>
      <c r="H21" s="1121">
        <v>70</v>
      </c>
      <c r="I21" s="1064">
        <v>145</v>
      </c>
      <c r="J21" s="1065">
        <v>130</v>
      </c>
      <c r="K21" s="1121">
        <v>15</v>
      </c>
      <c r="L21" s="1121">
        <v>90</v>
      </c>
      <c r="M21" s="139">
        <v>25</v>
      </c>
      <c r="N21" s="1066"/>
      <c r="O21" s="1067"/>
      <c r="P21" s="1067"/>
    </row>
    <row r="22" spans="1:16" s="1068" customFormat="1" ht="13.15" customHeight="1" x14ac:dyDescent="0.2">
      <c r="A22" s="990">
        <v>26</v>
      </c>
      <c r="B22" s="901" t="s">
        <v>164</v>
      </c>
      <c r="C22" s="1069">
        <v>20</v>
      </c>
      <c r="D22" s="1070">
        <v>65</v>
      </c>
      <c r="E22" s="1122">
        <v>-50</v>
      </c>
      <c r="F22" s="1069">
        <v>140</v>
      </c>
      <c r="G22" s="1070">
        <v>100</v>
      </c>
      <c r="H22" s="1122">
        <v>40</v>
      </c>
      <c r="I22" s="1071">
        <v>260</v>
      </c>
      <c r="J22" s="1072">
        <v>150</v>
      </c>
      <c r="K22" s="1122">
        <v>110</v>
      </c>
      <c r="L22" s="1122">
        <v>100</v>
      </c>
      <c r="M22" s="991">
        <v>26</v>
      </c>
      <c r="N22" s="1066"/>
      <c r="O22" s="1067"/>
      <c r="P22" s="1067"/>
    </row>
    <row r="23" spans="1:16" s="1068" customFormat="1" ht="13.15" customHeight="1" x14ac:dyDescent="0.2">
      <c r="A23" s="60">
        <v>31</v>
      </c>
      <c r="B23" s="61" t="s">
        <v>47</v>
      </c>
      <c r="C23" s="1062">
        <v>45</v>
      </c>
      <c r="D23" s="1063">
        <v>30</v>
      </c>
      <c r="E23" s="1121">
        <v>20</v>
      </c>
      <c r="F23" s="1062">
        <v>375</v>
      </c>
      <c r="G23" s="1063">
        <v>290</v>
      </c>
      <c r="H23" s="1121">
        <v>85</v>
      </c>
      <c r="I23" s="1064">
        <v>280</v>
      </c>
      <c r="J23" s="1065">
        <v>260</v>
      </c>
      <c r="K23" s="1121">
        <v>20</v>
      </c>
      <c r="L23" s="1121">
        <v>125</v>
      </c>
      <c r="M23" s="139">
        <v>31</v>
      </c>
      <c r="N23" s="1066"/>
      <c r="O23" s="1067"/>
      <c r="P23" s="1067"/>
    </row>
    <row r="24" spans="1:16" s="1068" customFormat="1" ht="13.15" customHeight="1" x14ac:dyDescent="0.2">
      <c r="A24" s="60">
        <v>32</v>
      </c>
      <c r="B24" s="61" t="s">
        <v>48</v>
      </c>
      <c r="C24" s="1062">
        <v>55</v>
      </c>
      <c r="D24" s="1063">
        <v>85</v>
      </c>
      <c r="E24" s="1121">
        <v>-30</v>
      </c>
      <c r="F24" s="1062">
        <v>575</v>
      </c>
      <c r="G24" s="1063">
        <v>425</v>
      </c>
      <c r="H24" s="1121">
        <v>150</v>
      </c>
      <c r="I24" s="1064">
        <v>425</v>
      </c>
      <c r="J24" s="1065">
        <v>400</v>
      </c>
      <c r="K24" s="1121">
        <v>25</v>
      </c>
      <c r="L24" s="1121">
        <v>145</v>
      </c>
      <c r="M24" s="139">
        <v>32</v>
      </c>
      <c r="N24" s="1066"/>
      <c r="O24" s="1067"/>
      <c r="P24" s="1067"/>
    </row>
    <row r="25" spans="1:16" s="1068" customFormat="1" ht="13.15" customHeight="1" x14ac:dyDescent="0.2">
      <c r="A25" s="60">
        <v>33</v>
      </c>
      <c r="B25" s="61" t="s">
        <v>181</v>
      </c>
      <c r="C25" s="1062">
        <v>0</v>
      </c>
      <c r="D25" s="1063">
        <v>0</v>
      </c>
      <c r="E25" s="1121">
        <v>0</v>
      </c>
      <c r="F25" s="1062">
        <v>15</v>
      </c>
      <c r="G25" s="1063">
        <v>15</v>
      </c>
      <c r="H25" s="1121">
        <v>0</v>
      </c>
      <c r="I25" s="1064">
        <v>10</v>
      </c>
      <c r="J25" s="1065">
        <v>5</v>
      </c>
      <c r="K25" s="1121">
        <v>5</v>
      </c>
      <c r="L25" s="1121">
        <v>5</v>
      </c>
      <c r="M25" s="139">
        <v>33</v>
      </c>
      <c r="N25" s="1066"/>
      <c r="O25" s="1067"/>
      <c r="P25" s="1067"/>
    </row>
    <row r="26" spans="1:16" s="1068" customFormat="1" ht="13.15" customHeight="1" x14ac:dyDescent="0.2">
      <c r="A26" s="60">
        <v>34</v>
      </c>
      <c r="B26" s="61" t="s">
        <v>49</v>
      </c>
      <c r="C26" s="1062">
        <v>50</v>
      </c>
      <c r="D26" s="1063">
        <v>35</v>
      </c>
      <c r="E26" s="1121">
        <v>15</v>
      </c>
      <c r="F26" s="1062">
        <v>390</v>
      </c>
      <c r="G26" s="1063">
        <v>300</v>
      </c>
      <c r="H26" s="1121">
        <v>95</v>
      </c>
      <c r="I26" s="1064">
        <v>230</v>
      </c>
      <c r="J26" s="1065">
        <v>325</v>
      </c>
      <c r="K26" s="1121">
        <v>-95</v>
      </c>
      <c r="L26" s="1121">
        <v>15</v>
      </c>
      <c r="M26" s="139">
        <v>34</v>
      </c>
      <c r="N26" s="1066"/>
      <c r="O26" s="1067"/>
      <c r="P26" s="1067"/>
    </row>
    <row r="27" spans="1:16" s="1068" customFormat="1" ht="13.15" customHeight="1" x14ac:dyDescent="0.2">
      <c r="A27" s="60">
        <v>35</v>
      </c>
      <c r="B27" s="61" t="s">
        <v>230</v>
      </c>
      <c r="C27" s="1062">
        <v>25</v>
      </c>
      <c r="D27" s="1063">
        <v>25</v>
      </c>
      <c r="E27" s="1121">
        <v>0</v>
      </c>
      <c r="F27" s="1062">
        <v>435</v>
      </c>
      <c r="G27" s="1063">
        <v>260</v>
      </c>
      <c r="H27" s="1121">
        <v>175</v>
      </c>
      <c r="I27" s="1064">
        <v>255</v>
      </c>
      <c r="J27" s="1065">
        <v>290</v>
      </c>
      <c r="K27" s="1121">
        <v>-35</v>
      </c>
      <c r="L27" s="1121">
        <v>140</v>
      </c>
      <c r="M27" s="139">
        <v>35</v>
      </c>
      <c r="N27" s="1066"/>
      <c r="O27" s="1067"/>
      <c r="P27" s="1067"/>
    </row>
    <row r="28" spans="1:16" s="1068" customFormat="1" ht="13.15" customHeight="1" x14ac:dyDescent="0.2">
      <c r="A28" s="990">
        <v>36</v>
      </c>
      <c r="B28" s="901" t="s">
        <v>50</v>
      </c>
      <c r="C28" s="1069">
        <v>50</v>
      </c>
      <c r="D28" s="1070">
        <v>35</v>
      </c>
      <c r="E28" s="1122">
        <v>15</v>
      </c>
      <c r="F28" s="1069">
        <v>260</v>
      </c>
      <c r="G28" s="1070">
        <v>210</v>
      </c>
      <c r="H28" s="1122">
        <v>50</v>
      </c>
      <c r="I28" s="1071">
        <v>260</v>
      </c>
      <c r="J28" s="1072">
        <v>280</v>
      </c>
      <c r="K28" s="1122">
        <v>-20</v>
      </c>
      <c r="L28" s="1122">
        <v>45</v>
      </c>
      <c r="M28" s="991">
        <v>36</v>
      </c>
      <c r="N28" s="1066"/>
      <c r="O28" s="1067"/>
      <c r="P28" s="1067"/>
    </row>
    <row r="29" spans="1:16" s="1068" customFormat="1" ht="13.15" customHeight="1" x14ac:dyDescent="0.2">
      <c r="A29" s="60">
        <v>41</v>
      </c>
      <c r="B29" s="61" t="s">
        <v>51</v>
      </c>
      <c r="C29" s="1062">
        <v>35</v>
      </c>
      <c r="D29" s="1063">
        <v>30</v>
      </c>
      <c r="E29" s="1121">
        <v>5</v>
      </c>
      <c r="F29" s="1062">
        <v>255</v>
      </c>
      <c r="G29" s="1063">
        <v>225</v>
      </c>
      <c r="H29" s="1121">
        <v>30</v>
      </c>
      <c r="I29" s="1064">
        <v>200</v>
      </c>
      <c r="J29" s="1065">
        <v>135</v>
      </c>
      <c r="K29" s="1121">
        <v>65</v>
      </c>
      <c r="L29" s="1121">
        <v>100</v>
      </c>
      <c r="M29" s="139">
        <v>41</v>
      </c>
      <c r="N29" s="1066"/>
      <c r="O29" s="1067"/>
      <c r="P29" s="1067"/>
    </row>
    <row r="30" spans="1:16" s="1068" customFormat="1" ht="13.15" customHeight="1" x14ac:dyDescent="0.2">
      <c r="A30" s="60">
        <v>42</v>
      </c>
      <c r="B30" s="61" t="s">
        <v>52</v>
      </c>
      <c r="C30" s="1062">
        <v>40</v>
      </c>
      <c r="D30" s="1063">
        <v>40</v>
      </c>
      <c r="E30" s="1121">
        <v>0</v>
      </c>
      <c r="F30" s="1062">
        <v>195</v>
      </c>
      <c r="G30" s="1063">
        <v>175</v>
      </c>
      <c r="H30" s="1121">
        <v>20</v>
      </c>
      <c r="I30" s="1064">
        <v>160</v>
      </c>
      <c r="J30" s="1065">
        <v>155</v>
      </c>
      <c r="K30" s="1121">
        <v>5</v>
      </c>
      <c r="L30" s="1121">
        <v>25</v>
      </c>
      <c r="M30" s="139">
        <v>42</v>
      </c>
      <c r="N30" s="1066"/>
      <c r="O30" s="1067"/>
      <c r="P30" s="1067"/>
    </row>
    <row r="31" spans="1:16" s="1068" customFormat="1" ht="13.15" customHeight="1" x14ac:dyDescent="0.2">
      <c r="A31" s="60">
        <v>43</v>
      </c>
      <c r="B31" s="61" t="s">
        <v>53</v>
      </c>
      <c r="C31" s="1062">
        <v>85</v>
      </c>
      <c r="D31" s="1063">
        <v>55</v>
      </c>
      <c r="E31" s="1121">
        <v>30</v>
      </c>
      <c r="F31" s="1062">
        <v>500</v>
      </c>
      <c r="G31" s="1063">
        <v>395</v>
      </c>
      <c r="H31" s="1121">
        <v>105</v>
      </c>
      <c r="I31" s="1064">
        <v>415</v>
      </c>
      <c r="J31" s="1065">
        <v>425</v>
      </c>
      <c r="K31" s="1121">
        <v>-10</v>
      </c>
      <c r="L31" s="1121">
        <v>125</v>
      </c>
      <c r="M31" s="139">
        <v>43</v>
      </c>
      <c r="N31" s="1066"/>
      <c r="O31" s="1067"/>
      <c r="P31" s="1067"/>
    </row>
    <row r="32" spans="1:16" s="1068" customFormat="1" ht="13.15" customHeight="1" x14ac:dyDescent="0.2">
      <c r="A32" s="60">
        <v>44</v>
      </c>
      <c r="B32" s="61" t="s">
        <v>54</v>
      </c>
      <c r="C32" s="1062">
        <v>40</v>
      </c>
      <c r="D32" s="1063">
        <v>80</v>
      </c>
      <c r="E32" s="1121">
        <v>-40</v>
      </c>
      <c r="F32" s="1062">
        <v>305</v>
      </c>
      <c r="G32" s="1063">
        <v>305</v>
      </c>
      <c r="H32" s="1121">
        <v>-5</v>
      </c>
      <c r="I32" s="1064">
        <v>400</v>
      </c>
      <c r="J32" s="1065">
        <v>180</v>
      </c>
      <c r="K32" s="1121">
        <v>220</v>
      </c>
      <c r="L32" s="1121">
        <v>180</v>
      </c>
      <c r="M32" s="139">
        <v>44</v>
      </c>
      <c r="N32" s="1066"/>
      <c r="O32" s="1067"/>
      <c r="P32" s="1067"/>
    </row>
    <row r="33" spans="1:16" s="1068" customFormat="1" ht="13.15" customHeight="1" x14ac:dyDescent="0.2">
      <c r="A33" s="60">
        <v>45</v>
      </c>
      <c r="B33" s="61" t="s">
        <v>55</v>
      </c>
      <c r="C33" s="1062">
        <v>0</v>
      </c>
      <c r="D33" s="1063">
        <v>0</v>
      </c>
      <c r="E33" s="1121">
        <v>0</v>
      </c>
      <c r="F33" s="1062">
        <v>80</v>
      </c>
      <c r="G33" s="1063">
        <v>50</v>
      </c>
      <c r="H33" s="1121">
        <v>30</v>
      </c>
      <c r="I33" s="1064">
        <v>45</v>
      </c>
      <c r="J33" s="1065">
        <v>50</v>
      </c>
      <c r="K33" s="1121">
        <v>-5</v>
      </c>
      <c r="L33" s="1121">
        <v>25</v>
      </c>
      <c r="M33" s="139">
        <v>45</v>
      </c>
      <c r="N33" s="1066"/>
      <c r="O33" s="1067"/>
      <c r="P33" s="1067"/>
    </row>
    <row r="34" spans="1:16" s="1068" customFormat="1" ht="13.15" customHeight="1" x14ac:dyDescent="0.2">
      <c r="A34" s="60">
        <v>46</v>
      </c>
      <c r="B34" s="61" t="s">
        <v>56</v>
      </c>
      <c r="C34" s="1062">
        <v>10</v>
      </c>
      <c r="D34" s="1063">
        <v>5</v>
      </c>
      <c r="E34" s="1121">
        <v>5</v>
      </c>
      <c r="F34" s="1062">
        <v>1320</v>
      </c>
      <c r="G34" s="1063">
        <v>1200</v>
      </c>
      <c r="H34" s="1121">
        <v>120</v>
      </c>
      <c r="I34" s="1064">
        <v>35</v>
      </c>
      <c r="J34" s="1065">
        <v>110</v>
      </c>
      <c r="K34" s="1121">
        <v>-75</v>
      </c>
      <c r="L34" s="1121">
        <v>45</v>
      </c>
      <c r="M34" s="139">
        <v>46</v>
      </c>
      <c r="N34" s="1066"/>
      <c r="O34" s="1067"/>
      <c r="P34" s="1067"/>
    </row>
    <row r="35" spans="1:16" s="1068" customFormat="1" ht="13.15" customHeight="1" x14ac:dyDescent="0.2">
      <c r="A35" s="60">
        <v>47</v>
      </c>
      <c r="B35" s="61" t="s">
        <v>57</v>
      </c>
      <c r="C35" s="1062">
        <v>10</v>
      </c>
      <c r="D35" s="1063">
        <v>0</v>
      </c>
      <c r="E35" s="1121">
        <v>10</v>
      </c>
      <c r="F35" s="1062">
        <v>15</v>
      </c>
      <c r="G35" s="1063">
        <v>20</v>
      </c>
      <c r="H35" s="1121">
        <v>-5</v>
      </c>
      <c r="I35" s="1064">
        <v>15</v>
      </c>
      <c r="J35" s="1065">
        <v>15</v>
      </c>
      <c r="K35" s="1121">
        <v>0</v>
      </c>
      <c r="L35" s="1121">
        <v>5</v>
      </c>
      <c r="M35" s="139">
        <v>47</v>
      </c>
      <c r="N35" s="1066"/>
      <c r="O35" s="1067"/>
      <c r="P35" s="1067"/>
    </row>
    <row r="36" spans="1:16" s="1068" customFormat="1" ht="13.15" customHeight="1" x14ac:dyDescent="0.2">
      <c r="A36" s="990">
        <v>48</v>
      </c>
      <c r="B36" s="901" t="s">
        <v>58</v>
      </c>
      <c r="C36" s="1069">
        <v>0</v>
      </c>
      <c r="D36" s="1070">
        <v>0</v>
      </c>
      <c r="E36" s="1122">
        <v>0</v>
      </c>
      <c r="F36" s="1069">
        <v>5</v>
      </c>
      <c r="G36" s="1070">
        <v>5</v>
      </c>
      <c r="H36" s="1122">
        <v>0</v>
      </c>
      <c r="I36" s="1071">
        <v>0</v>
      </c>
      <c r="J36" s="1072">
        <v>0</v>
      </c>
      <c r="K36" s="1122">
        <v>0</v>
      </c>
      <c r="L36" s="1122">
        <v>0</v>
      </c>
      <c r="M36" s="991">
        <v>48</v>
      </c>
      <c r="N36" s="1066"/>
      <c r="O36" s="1067"/>
      <c r="P36" s="1067"/>
    </row>
    <row r="37" spans="1:16" s="1068" customFormat="1" ht="13.15" customHeight="1" x14ac:dyDescent="0.2">
      <c r="A37" s="60">
        <v>51</v>
      </c>
      <c r="B37" s="61" t="s">
        <v>59</v>
      </c>
      <c r="C37" s="1062">
        <v>20</v>
      </c>
      <c r="D37" s="1063">
        <v>15</v>
      </c>
      <c r="E37" s="1121">
        <v>5</v>
      </c>
      <c r="F37" s="1062">
        <v>100</v>
      </c>
      <c r="G37" s="1063">
        <v>100</v>
      </c>
      <c r="H37" s="1121">
        <v>0</v>
      </c>
      <c r="I37" s="1064">
        <v>100</v>
      </c>
      <c r="J37" s="1065">
        <v>95</v>
      </c>
      <c r="K37" s="1121">
        <v>5</v>
      </c>
      <c r="L37" s="1121">
        <v>10</v>
      </c>
      <c r="M37" s="139">
        <v>51</v>
      </c>
      <c r="N37" s="1066"/>
      <c r="O37" s="1067"/>
      <c r="P37" s="1067"/>
    </row>
    <row r="38" spans="1:16" s="1068" customFormat="1" ht="13.15" customHeight="1" x14ac:dyDescent="0.2">
      <c r="A38" s="60">
        <v>52</v>
      </c>
      <c r="B38" s="61" t="s">
        <v>132</v>
      </c>
      <c r="C38" s="1062">
        <v>30</v>
      </c>
      <c r="D38" s="1063">
        <v>30</v>
      </c>
      <c r="E38" s="1121">
        <v>5</v>
      </c>
      <c r="F38" s="1062">
        <v>215</v>
      </c>
      <c r="G38" s="1063">
        <v>145</v>
      </c>
      <c r="H38" s="1121">
        <v>70</v>
      </c>
      <c r="I38" s="1064">
        <v>170</v>
      </c>
      <c r="J38" s="1065">
        <v>155</v>
      </c>
      <c r="K38" s="1121">
        <v>15</v>
      </c>
      <c r="L38" s="1121">
        <v>90</v>
      </c>
      <c r="M38" s="139">
        <v>52</v>
      </c>
      <c r="N38" s="1066"/>
      <c r="O38" s="1067"/>
      <c r="P38" s="1067"/>
    </row>
    <row r="39" spans="1:16" s="1068" customFormat="1" ht="13.15" customHeight="1" x14ac:dyDescent="0.2">
      <c r="A39" s="60">
        <v>53</v>
      </c>
      <c r="B39" s="61" t="s">
        <v>60</v>
      </c>
      <c r="C39" s="1062">
        <v>15</v>
      </c>
      <c r="D39" s="1063">
        <v>15</v>
      </c>
      <c r="E39" s="1121">
        <v>-5</v>
      </c>
      <c r="F39" s="1062">
        <v>90</v>
      </c>
      <c r="G39" s="1063">
        <v>80</v>
      </c>
      <c r="H39" s="1121">
        <v>10</v>
      </c>
      <c r="I39" s="1064">
        <v>70</v>
      </c>
      <c r="J39" s="1065">
        <v>75</v>
      </c>
      <c r="K39" s="1121">
        <v>-5</v>
      </c>
      <c r="L39" s="1121">
        <v>5</v>
      </c>
      <c r="M39" s="139">
        <v>53</v>
      </c>
      <c r="N39" s="1066"/>
      <c r="O39" s="1067"/>
      <c r="P39" s="1067"/>
    </row>
    <row r="40" spans="1:16" s="1068" customFormat="1" ht="13.15" customHeight="1" x14ac:dyDescent="0.2">
      <c r="A40" s="60">
        <v>54</v>
      </c>
      <c r="B40" s="61" t="s">
        <v>135</v>
      </c>
      <c r="C40" s="1062">
        <v>5</v>
      </c>
      <c r="D40" s="1063">
        <v>5</v>
      </c>
      <c r="E40" s="1121">
        <v>0</v>
      </c>
      <c r="F40" s="1062">
        <v>35</v>
      </c>
      <c r="G40" s="1063">
        <v>40</v>
      </c>
      <c r="H40" s="1121">
        <v>-5</v>
      </c>
      <c r="I40" s="1064">
        <v>40</v>
      </c>
      <c r="J40" s="1065">
        <v>40</v>
      </c>
      <c r="K40" s="1121">
        <v>0</v>
      </c>
      <c r="L40" s="1121">
        <v>-5</v>
      </c>
      <c r="M40" s="139">
        <v>54</v>
      </c>
      <c r="N40" s="1066"/>
      <c r="O40" s="1067"/>
      <c r="P40" s="1067"/>
    </row>
    <row r="41" spans="1:16" s="1068" customFormat="1" ht="13.15" customHeight="1" x14ac:dyDescent="0.2">
      <c r="A41" s="990">
        <v>55</v>
      </c>
      <c r="B41" s="901" t="s">
        <v>166</v>
      </c>
      <c r="C41" s="1069">
        <v>30</v>
      </c>
      <c r="D41" s="1070">
        <v>20</v>
      </c>
      <c r="E41" s="1122">
        <v>10</v>
      </c>
      <c r="F41" s="1069">
        <v>315</v>
      </c>
      <c r="G41" s="1070">
        <v>190</v>
      </c>
      <c r="H41" s="1122">
        <v>130</v>
      </c>
      <c r="I41" s="1071">
        <v>200</v>
      </c>
      <c r="J41" s="1072">
        <v>210</v>
      </c>
      <c r="K41" s="1122">
        <v>-10</v>
      </c>
      <c r="L41" s="1122">
        <v>125</v>
      </c>
      <c r="M41" s="991">
        <v>55</v>
      </c>
      <c r="N41" s="1066"/>
      <c r="O41" s="1067"/>
      <c r="P41" s="1067"/>
    </row>
    <row r="42" spans="1:16" s="1068" customFormat="1" ht="13.15" customHeight="1" x14ac:dyDescent="0.2">
      <c r="A42" s="60">
        <v>61</v>
      </c>
      <c r="B42" s="61" t="s">
        <v>64</v>
      </c>
      <c r="C42" s="1062">
        <v>30</v>
      </c>
      <c r="D42" s="1063">
        <v>30</v>
      </c>
      <c r="E42" s="1121">
        <v>0</v>
      </c>
      <c r="F42" s="1062">
        <v>120</v>
      </c>
      <c r="G42" s="1063">
        <v>110</v>
      </c>
      <c r="H42" s="1121">
        <v>5</v>
      </c>
      <c r="I42" s="1064">
        <v>100</v>
      </c>
      <c r="J42" s="1065">
        <v>70</v>
      </c>
      <c r="K42" s="1121">
        <v>35</v>
      </c>
      <c r="L42" s="1121">
        <v>40</v>
      </c>
      <c r="M42" s="139">
        <v>61</v>
      </c>
      <c r="N42" s="1066"/>
      <c r="O42" s="1067"/>
      <c r="P42" s="1067"/>
    </row>
    <row r="43" spans="1:16" s="1068" customFormat="1" ht="13.15" customHeight="1" x14ac:dyDescent="0.2">
      <c r="A43" s="60">
        <v>62</v>
      </c>
      <c r="B43" s="61" t="s">
        <v>65</v>
      </c>
      <c r="C43" s="1062">
        <v>10</v>
      </c>
      <c r="D43" s="1063">
        <v>5</v>
      </c>
      <c r="E43" s="1121">
        <v>0</v>
      </c>
      <c r="F43" s="1062">
        <v>50</v>
      </c>
      <c r="G43" s="1063">
        <v>30</v>
      </c>
      <c r="H43" s="1121">
        <v>20</v>
      </c>
      <c r="I43" s="1064">
        <v>10</v>
      </c>
      <c r="J43" s="1065">
        <v>20</v>
      </c>
      <c r="K43" s="1121">
        <v>-10</v>
      </c>
      <c r="L43" s="1121">
        <v>10</v>
      </c>
      <c r="M43" s="139">
        <v>62</v>
      </c>
      <c r="N43" s="1066"/>
      <c r="O43" s="1067"/>
      <c r="P43" s="1067"/>
    </row>
    <row r="44" spans="1:16" s="1068" customFormat="1" ht="13.15" customHeight="1" x14ac:dyDescent="0.2">
      <c r="A44" s="60">
        <v>63</v>
      </c>
      <c r="B44" s="61" t="s">
        <v>66</v>
      </c>
      <c r="C44" s="1062">
        <v>10</v>
      </c>
      <c r="D44" s="1063">
        <v>5</v>
      </c>
      <c r="E44" s="1121">
        <v>5</v>
      </c>
      <c r="F44" s="1062">
        <v>5</v>
      </c>
      <c r="G44" s="1063">
        <v>20</v>
      </c>
      <c r="H44" s="1121">
        <v>-15</v>
      </c>
      <c r="I44" s="1064">
        <v>10</v>
      </c>
      <c r="J44" s="1065">
        <v>10</v>
      </c>
      <c r="K44" s="1121">
        <v>0</v>
      </c>
      <c r="L44" s="1121">
        <v>-10</v>
      </c>
      <c r="M44" s="139">
        <v>63</v>
      </c>
      <c r="N44" s="1066"/>
      <c r="O44" s="1067"/>
      <c r="P44" s="1067"/>
    </row>
    <row r="45" spans="1:16" s="1068" customFormat="1" ht="13.15" customHeight="1" x14ac:dyDescent="0.2">
      <c r="A45" s="60">
        <v>64</v>
      </c>
      <c r="B45" s="61" t="s">
        <v>67</v>
      </c>
      <c r="C45" s="1062">
        <v>5</v>
      </c>
      <c r="D45" s="1063">
        <v>0</v>
      </c>
      <c r="E45" s="1121">
        <v>0</v>
      </c>
      <c r="F45" s="1062">
        <v>5</v>
      </c>
      <c r="G45" s="1063">
        <v>10</v>
      </c>
      <c r="H45" s="1121">
        <v>-10</v>
      </c>
      <c r="I45" s="1064">
        <v>15</v>
      </c>
      <c r="J45" s="1065">
        <v>5</v>
      </c>
      <c r="K45" s="1121">
        <v>10</v>
      </c>
      <c r="L45" s="1121">
        <v>0</v>
      </c>
      <c r="M45" s="139">
        <v>64</v>
      </c>
      <c r="N45" s="1066"/>
      <c r="O45" s="1067"/>
      <c r="P45" s="1067"/>
    </row>
    <row r="46" spans="1:16" s="1068" customFormat="1" ht="13.15" customHeight="1" x14ac:dyDescent="0.2">
      <c r="A46" s="60">
        <v>65</v>
      </c>
      <c r="B46" s="61" t="s">
        <v>68</v>
      </c>
      <c r="C46" s="1062">
        <v>5</v>
      </c>
      <c r="D46" s="1063">
        <v>0</v>
      </c>
      <c r="E46" s="1121">
        <v>5</v>
      </c>
      <c r="F46" s="1062">
        <v>25</v>
      </c>
      <c r="G46" s="1063">
        <v>25</v>
      </c>
      <c r="H46" s="1121">
        <v>0</v>
      </c>
      <c r="I46" s="1064">
        <v>10</v>
      </c>
      <c r="J46" s="1065">
        <v>25</v>
      </c>
      <c r="K46" s="1121">
        <v>-15</v>
      </c>
      <c r="L46" s="1121">
        <v>-10</v>
      </c>
      <c r="M46" s="139">
        <v>65</v>
      </c>
      <c r="N46" s="1066"/>
      <c r="O46" s="1067"/>
      <c r="P46" s="1067"/>
    </row>
    <row r="47" spans="1:16" s="1068" customFormat="1" ht="13.15" customHeight="1" x14ac:dyDescent="0.2">
      <c r="A47" s="990">
        <v>66</v>
      </c>
      <c r="B47" s="901" t="s">
        <v>69</v>
      </c>
      <c r="C47" s="1069">
        <v>30</v>
      </c>
      <c r="D47" s="1070">
        <v>10</v>
      </c>
      <c r="E47" s="1122">
        <v>15</v>
      </c>
      <c r="F47" s="1069">
        <v>100</v>
      </c>
      <c r="G47" s="1070">
        <v>100</v>
      </c>
      <c r="H47" s="1122">
        <v>0</v>
      </c>
      <c r="I47" s="1071">
        <v>110</v>
      </c>
      <c r="J47" s="1072">
        <v>105</v>
      </c>
      <c r="K47" s="1122">
        <v>5</v>
      </c>
      <c r="L47" s="1122">
        <v>20</v>
      </c>
      <c r="M47" s="991">
        <v>66</v>
      </c>
      <c r="N47" s="1066"/>
      <c r="O47" s="1067"/>
      <c r="P47" s="1067"/>
    </row>
    <row r="48" spans="1:16" s="1068" customFormat="1" ht="13.15" customHeight="1" x14ac:dyDescent="0.2">
      <c r="A48" s="60">
        <v>71</v>
      </c>
      <c r="B48" s="61" t="s">
        <v>70</v>
      </c>
      <c r="C48" s="1062">
        <v>10</v>
      </c>
      <c r="D48" s="1063">
        <v>15</v>
      </c>
      <c r="E48" s="1121">
        <v>0</v>
      </c>
      <c r="F48" s="1062">
        <v>90</v>
      </c>
      <c r="G48" s="1063">
        <v>90</v>
      </c>
      <c r="H48" s="1121">
        <v>0</v>
      </c>
      <c r="I48" s="1064">
        <v>80</v>
      </c>
      <c r="J48" s="1065">
        <v>50</v>
      </c>
      <c r="K48" s="1121">
        <v>30</v>
      </c>
      <c r="L48" s="1121">
        <v>30</v>
      </c>
      <c r="M48" s="139">
        <v>71</v>
      </c>
      <c r="N48" s="1066"/>
      <c r="O48" s="1067"/>
      <c r="P48" s="1067"/>
    </row>
    <row r="49" spans="1:16" s="1068" customFormat="1" ht="13.15" customHeight="1" x14ac:dyDescent="0.2">
      <c r="A49" s="990">
        <v>72</v>
      </c>
      <c r="B49" s="901" t="s">
        <v>71</v>
      </c>
      <c r="C49" s="1069">
        <v>40</v>
      </c>
      <c r="D49" s="1070">
        <v>20</v>
      </c>
      <c r="E49" s="1122">
        <v>20</v>
      </c>
      <c r="F49" s="1069">
        <v>170</v>
      </c>
      <c r="G49" s="1070">
        <v>180</v>
      </c>
      <c r="H49" s="1122">
        <v>-10</v>
      </c>
      <c r="I49" s="1071">
        <v>120</v>
      </c>
      <c r="J49" s="1072">
        <v>95</v>
      </c>
      <c r="K49" s="1122">
        <v>25</v>
      </c>
      <c r="L49" s="1122">
        <v>35</v>
      </c>
      <c r="M49" s="991">
        <v>72</v>
      </c>
      <c r="N49" s="1066"/>
      <c r="O49" s="1067"/>
      <c r="P49" s="1067"/>
    </row>
    <row r="50" spans="1:16" s="1068" customFormat="1" ht="13.15" customHeight="1" x14ac:dyDescent="0.2">
      <c r="A50" s="60">
        <v>81</v>
      </c>
      <c r="B50" s="61" t="s">
        <v>5</v>
      </c>
      <c r="C50" s="1062">
        <v>20</v>
      </c>
      <c r="D50" s="1063">
        <v>10</v>
      </c>
      <c r="E50" s="1121">
        <v>10</v>
      </c>
      <c r="F50" s="1062">
        <v>140</v>
      </c>
      <c r="G50" s="1063">
        <v>95</v>
      </c>
      <c r="H50" s="1121">
        <v>45</v>
      </c>
      <c r="I50" s="1064">
        <v>160</v>
      </c>
      <c r="J50" s="1065">
        <v>95</v>
      </c>
      <c r="K50" s="1121">
        <v>65</v>
      </c>
      <c r="L50" s="1121">
        <v>115</v>
      </c>
      <c r="M50" s="139">
        <v>81</v>
      </c>
      <c r="N50" s="1066"/>
      <c r="O50" s="1067"/>
      <c r="P50" s="1067"/>
    </row>
    <row r="51" spans="1:16" s="1068" customFormat="1" ht="13.15" customHeight="1" x14ac:dyDescent="0.2">
      <c r="A51" s="60">
        <v>82</v>
      </c>
      <c r="B51" s="61" t="s">
        <v>72</v>
      </c>
      <c r="C51" s="1062">
        <v>30</v>
      </c>
      <c r="D51" s="1063">
        <v>20</v>
      </c>
      <c r="E51" s="1121">
        <v>15</v>
      </c>
      <c r="F51" s="1062">
        <v>160</v>
      </c>
      <c r="G51" s="1063">
        <v>155</v>
      </c>
      <c r="H51" s="1121">
        <v>0</v>
      </c>
      <c r="I51" s="1064">
        <v>125</v>
      </c>
      <c r="J51" s="1065">
        <v>130</v>
      </c>
      <c r="K51" s="1121">
        <v>-5</v>
      </c>
      <c r="L51" s="1121">
        <v>10</v>
      </c>
      <c r="M51" s="139">
        <v>82</v>
      </c>
      <c r="N51" s="1066"/>
      <c r="O51" s="1067"/>
      <c r="P51" s="1067"/>
    </row>
    <row r="52" spans="1:16" s="1068" customFormat="1" ht="13.15" customHeight="1" x14ac:dyDescent="0.2">
      <c r="A52" s="990">
        <v>83</v>
      </c>
      <c r="B52" s="901" t="s">
        <v>73</v>
      </c>
      <c r="C52" s="1069">
        <v>20</v>
      </c>
      <c r="D52" s="1070">
        <v>10</v>
      </c>
      <c r="E52" s="1122">
        <v>5</v>
      </c>
      <c r="F52" s="1069">
        <v>100</v>
      </c>
      <c r="G52" s="1070">
        <v>80</v>
      </c>
      <c r="H52" s="1122">
        <v>20</v>
      </c>
      <c r="I52" s="1071">
        <v>65</v>
      </c>
      <c r="J52" s="1072">
        <v>70</v>
      </c>
      <c r="K52" s="1122">
        <v>-5</v>
      </c>
      <c r="L52" s="1122">
        <v>20</v>
      </c>
      <c r="M52" s="991">
        <v>83</v>
      </c>
      <c r="N52" s="1066"/>
      <c r="O52" s="1067"/>
      <c r="P52" s="1067"/>
    </row>
    <row r="53" spans="1:16" s="1068" customFormat="1" ht="13.15" customHeight="1" x14ac:dyDescent="0.2">
      <c r="A53" s="60">
        <v>91</v>
      </c>
      <c r="B53" s="61" t="s">
        <v>74</v>
      </c>
      <c r="C53" s="1062">
        <v>15</v>
      </c>
      <c r="D53" s="1063">
        <v>15</v>
      </c>
      <c r="E53" s="1121">
        <v>0</v>
      </c>
      <c r="F53" s="1062">
        <v>150</v>
      </c>
      <c r="G53" s="1063">
        <v>110</v>
      </c>
      <c r="H53" s="1121">
        <v>45</v>
      </c>
      <c r="I53" s="1064">
        <v>90</v>
      </c>
      <c r="J53" s="1065">
        <v>75</v>
      </c>
      <c r="K53" s="1121">
        <v>10</v>
      </c>
      <c r="L53" s="1121">
        <v>55</v>
      </c>
      <c r="M53" s="139">
        <v>91</v>
      </c>
      <c r="N53" s="1066"/>
      <c r="O53" s="1067"/>
      <c r="P53" s="1067"/>
    </row>
    <row r="54" spans="1:16" s="1068" customFormat="1" ht="13.15" customHeight="1" x14ac:dyDescent="0.2">
      <c r="A54" s="60">
        <v>92</v>
      </c>
      <c r="B54" s="61" t="s">
        <v>75</v>
      </c>
      <c r="C54" s="1062">
        <v>5</v>
      </c>
      <c r="D54" s="1063">
        <v>0</v>
      </c>
      <c r="E54" s="1121">
        <v>5</v>
      </c>
      <c r="F54" s="1062">
        <v>65</v>
      </c>
      <c r="G54" s="1063">
        <v>45</v>
      </c>
      <c r="H54" s="1121">
        <v>15</v>
      </c>
      <c r="I54" s="1064">
        <v>0</v>
      </c>
      <c r="J54" s="1065">
        <v>25</v>
      </c>
      <c r="K54" s="1121">
        <v>-25</v>
      </c>
      <c r="L54" s="1121">
        <v>-5</v>
      </c>
      <c r="M54" s="139">
        <v>92</v>
      </c>
      <c r="N54" s="1066"/>
      <c r="O54" s="1067"/>
      <c r="P54" s="1067"/>
    </row>
    <row r="55" spans="1:16" s="1068" customFormat="1" ht="13.15" customHeight="1" x14ac:dyDescent="0.2">
      <c r="A55" s="60">
        <v>93</v>
      </c>
      <c r="B55" s="61" t="s">
        <v>76</v>
      </c>
      <c r="C55" s="1062">
        <v>10</v>
      </c>
      <c r="D55" s="1063">
        <v>20</v>
      </c>
      <c r="E55" s="1121">
        <v>-10</v>
      </c>
      <c r="F55" s="1062">
        <v>125</v>
      </c>
      <c r="G55" s="1063">
        <v>80</v>
      </c>
      <c r="H55" s="1121">
        <v>50</v>
      </c>
      <c r="I55" s="1064">
        <v>60</v>
      </c>
      <c r="J55" s="1065">
        <v>60</v>
      </c>
      <c r="K55" s="1121">
        <v>0</v>
      </c>
      <c r="L55" s="1121">
        <v>40</v>
      </c>
      <c r="M55" s="139">
        <v>93</v>
      </c>
      <c r="N55" s="1066"/>
      <c r="O55" s="1067"/>
      <c r="P55" s="1067"/>
    </row>
    <row r="56" spans="1:16" s="1068" customFormat="1" ht="13.15" customHeight="1" x14ac:dyDescent="0.2">
      <c r="A56" s="990">
        <v>94</v>
      </c>
      <c r="B56" s="901" t="s">
        <v>77</v>
      </c>
      <c r="C56" s="1069">
        <v>20</v>
      </c>
      <c r="D56" s="1070">
        <v>10</v>
      </c>
      <c r="E56" s="1122">
        <v>10</v>
      </c>
      <c r="F56" s="1069">
        <v>120</v>
      </c>
      <c r="G56" s="1070">
        <v>155</v>
      </c>
      <c r="H56" s="1122">
        <v>-35</v>
      </c>
      <c r="I56" s="1071">
        <v>145</v>
      </c>
      <c r="J56" s="1072">
        <v>125</v>
      </c>
      <c r="K56" s="1122">
        <v>20</v>
      </c>
      <c r="L56" s="1122">
        <v>-5</v>
      </c>
      <c r="M56" s="991">
        <v>94</v>
      </c>
      <c r="N56" s="1066"/>
      <c r="O56" s="1067"/>
      <c r="P56" s="1067"/>
    </row>
    <row r="57" spans="1:16" s="1068" customFormat="1" ht="13.15" customHeight="1" x14ac:dyDescent="0.2">
      <c r="A57" s="60">
        <v>101</v>
      </c>
      <c r="B57" s="61" t="s">
        <v>78</v>
      </c>
      <c r="C57" s="1062">
        <v>35</v>
      </c>
      <c r="D57" s="1063">
        <v>20</v>
      </c>
      <c r="E57" s="1121">
        <v>15</v>
      </c>
      <c r="F57" s="1062">
        <v>130</v>
      </c>
      <c r="G57" s="1063">
        <v>145</v>
      </c>
      <c r="H57" s="1121">
        <v>-15</v>
      </c>
      <c r="I57" s="1064">
        <v>125</v>
      </c>
      <c r="J57" s="1065">
        <v>105</v>
      </c>
      <c r="K57" s="1121">
        <v>20</v>
      </c>
      <c r="L57" s="1121">
        <v>20</v>
      </c>
      <c r="M57" s="139">
        <v>101</v>
      </c>
      <c r="N57" s="1066"/>
      <c r="O57" s="1067"/>
      <c r="P57" s="1067"/>
    </row>
    <row r="58" spans="1:16" s="1068" customFormat="1" ht="13.15" customHeight="1" x14ac:dyDescent="0.2">
      <c r="A58" s="60">
        <v>102</v>
      </c>
      <c r="B58" s="61" t="s">
        <v>79</v>
      </c>
      <c r="C58" s="1062">
        <v>0</v>
      </c>
      <c r="D58" s="1063">
        <v>0</v>
      </c>
      <c r="E58" s="1121">
        <v>0</v>
      </c>
      <c r="F58" s="1062">
        <v>15</v>
      </c>
      <c r="G58" s="1063">
        <v>0</v>
      </c>
      <c r="H58" s="1121">
        <v>15</v>
      </c>
      <c r="I58" s="1064">
        <v>0</v>
      </c>
      <c r="J58" s="1065">
        <v>5</v>
      </c>
      <c r="K58" s="1121">
        <v>-5</v>
      </c>
      <c r="L58" s="1121">
        <v>10</v>
      </c>
      <c r="M58" s="139">
        <v>102</v>
      </c>
      <c r="N58" s="1066"/>
      <c r="O58" s="1067"/>
      <c r="P58" s="1067"/>
    </row>
    <row r="59" spans="1:16" s="1068" customFormat="1" ht="13.15" customHeight="1" x14ac:dyDescent="0.2">
      <c r="A59" s="60">
        <v>103</v>
      </c>
      <c r="B59" s="61" t="s">
        <v>80</v>
      </c>
      <c r="C59" s="1062">
        <v>10</v>
      </c>
      <c r="D59" s="1063">
        <v>0</v>
      </c>
      <c r="E59" s="1121">
        <v>5</v>
      </c>
      <c r="F59" s="1062">
        <v>95</v>
      </c>
      <c r="G59" s="1063">
        <v>55</v>
      </c>
      <c r="H59" s="1121">
        <v>40</v>
      </c>
      <c r="I59" s="1064">
        <v>40</v>
      </c>
      <c r="J59" s="1065">
        <v>20</v>
      </c>
      <c r="K59" s="1121">
        <v>25</v>
      </c>
      <c r="L59" s="1121">
        <v>70</v>
      </c>
      <c r="M59" s="139">
        <v>103</v>
      </c>
      <c r="N59" s="1066"/>
      <c r="O59" s="1067"/>
      <c r="P59" s="1067"/>
    </row>
    <row r="60" spans="1:16" s="1068" customFormat="1" ht="13.15" customHeight="1" x14ac:dyDescent="0.2">
      <c r="A60" s="60">
        <v>105</v>
      </c>
      <c r="B60" s="61" t="s">
        <v>81</v>
      </c>
      <c r="C60" s="1062">
        <v>0</v>
      </c>
      <c r="D60" s="1063">
        <v>5</v>
      </c>
      <c r="E60" s="1121">
        <v>-5</v>
      </c>
      <c r="F60" s="1062">
        <v>30</v>
      </c>
      <c r="G60" s="1063">
        <v>30</v>
      </c>
      <c r="H60" s="1121">
        <v>0</v>
      </c>
      <c r="I60" s="1064">
        <v>20</v>
      </c>
      <c r="J60" s="1065">
        <v>20</v>
      </c>
      <c r="K60" s="1121">
        <v>0</v>
      </c>
      <c r="L60" s="1121">
        <v>-10</v>
      </c>
      <c r="M60" s="139">
        <v>105</v>
      </c>
      <c r="N60" s="1066"/>
      <c r="O60" s="1067"/>
      <c r="P60" s="1067"/>
    </row>
    <row r="61" spans="1:16" s="1068" customFormat="1" ht="13.15" customHeight="1" x14ac:dyDescent="0.2">
      <c r="A61" s="60">
        <v>106</v>
      </c>
      <c r="B61" s="61" t="s">
        <v>82</v>
      </c>
      <c r="C61" s="1062">
        <v>10</v>
      </c>
      <c r="D61" s="1063">
        <v>10</v>
      </c>
      <c r="E61" s="1121">
        <v>0</v>
      </c>
      <c r="F61" s="1062">
        <v>45</v>
      </c>
      <c r="G61" s="1063">
        <v>30</v>
      </c>
      <c r="H61" s="1121">
        <v>15</v>
      </c>
      <c r="I61" s="1064">
        <v>45</v>
      </c>
      <c r="J61" s="1065">
        <v>50</v>
      </c>
      <c r="K61" s="1121">
        <v>-5</v>
      </c>
      <c r="L61" s="1121">
        <v>10</v>
      </c>
      <c r="M61" s="139">
        <v>106</v>
      </c>
      <c r="N61" s="1066"/>
      <c r="O61" s="1067"/>
      <c r="P61" s="1067"/>
    </row>
    <row r="62" spans="1:16" s="1068" customFormat="1" ht="13.15" customHeight="1" x14ac:dyDescent="0.2">
      <c r="A62" s="60">
        <v>107</v>
      </c>
      <c r="B62" s="61" t="s">
        <v>83</v>
      </c>
      <c r="C62" s="1062">
        <v>15</v>
      </c>
      <c r="D62" s="1063">
        <v>20</v>
      </c>
      <c r="E62" s="1121">
        <v>-5</v>
      </c>
      <c r="F62" s="1062">
        <v>95</v>
      </c>
      <c r="G62" s="1063">
        <v>105</v>
      </c>
      <c r="H62" s="1121">
        <v>-10</v>
      </c>
      <c r="I62" s="1064">
        <v>90</v>
      </c>
      <c r="J62" s="1065">
        <v>95</v>
      </c>
      <c r="K62" s="1121">
        <v>-5</v>
      </c>
      <c r="L62" s="1121">
        <v>-15</v>
      </c>
      <c r="M62" s="139">
        <v>107</v>
      </c>
      <c r="N62" s="1066" t="s">
        <v>348</v>
      </c>
      <c r="O62" s="1067"/>
      <c r="P62" s="1067"/>
    </row>
    <row r="63" spans="1:16" s="1068" customFormat="1" ht="13.15" customHeight="1" x14ac:dyDescent="0.2">
      <c r="A63" s="60">
        <v>108</v>
      </c>
      <c r="B63" s="61" t="s">
        <v>84</v>
      </c>
      <c r="C63" s="1062">
        <v>5</v>
      </c>
      <c r="D63" s="1063">
        <v>10</v>
      </c>
      <c r="E63" s="1121">
        <v>0</v>
      </c>
      <c r="F63" s="1062">
        <v>65</v>
      </c>
      <c r="G63" s="1063">
        <v>45</v>
      </c>
      <c r="H63" s="1121">
        <v>20</v>
      </c>
      <c r="I63" s="1064">
        <v>30</v>
      </c>
      <c r="J63" s="1065">
        <v>40</v>
      </c>
      <c r="K63" s="1121">
        <v>-10</v>
      </c>
      <c r="L63" s="1121">
        <v>10</v>
      </c>
      <c r="M63" s="139">
        <v>108</v>
      </c>
      <c r="N63" s="1066"/>
      <c r="O63" s="1067"/>
      <c r="P63" s="1067"/>
    </row>
    <row r="64" spans="1:16" s="1068" customFormat="1" ht="13.15" customHeight="1" x14ac:dyDescent="0.2">
      <c r="A64" s="990">
        <v>109</v>
      </c>
      <c r="B64" s="901" t="s">
        <v>145</v>
      </c>
      <c r="C64" s="1069">
        <v>0</v>
      </c>
      <c r="D64" s="1070">
        <v>5</v>
      </c>
      <c r="E64" s="1122">
        <v>0</v>
      </c>
      <c r="F64" s="1069">
        <v>15</v>
      </c>
      <c r="G64" s="1070">
        <v>15</v>
      </c>
      <c r="H64" s="1122">
        <v>0</v>
      </c>
      <c r="I64" s="1071">
        <v>15</v>
      </c>
      <c r="J64" s="1072">
        <v>15</v>
      </c>
      <c r="K64" s="1122">
        <v>0</v>
      </c>
      <c r="L64" s="1122">
        <v>0</v>
      </c>
      <c r="M64" s="991">
        <v>109</v>
      </c>
      <c r="N64" s="1066"/>
      <c r="O64" s="1067"/>
      <c r="P64" s="1067"/>
    </row>
    <row r="65" spans="1:16" s="1068" customFormat="1" ht="13.15" customHeight="1" x14ac:dyDescent="0.2">
      <c r="A65" s="60">
        <v>111</v>
      </c>
      <c r="B65" s="61" t="s">
        <v>85</v>
      </c>
      <c r="C65" s="1062">
        <v>55</v>
      </c>
      <c r="D65" s="1063">
        <v>60</v>
      </c>
      <c r="E65" s="1121">
        <v>-5</v>
      </c>
      <c r="F65" s="1062">
        <v>385</v>
      </c>
      <c r="G65" s="1063">
        <v>330</v>
      </c>
      <c r="H65" s="1121">
        <v>55</v>
      </c>
      <c r="I65" s="1064">
        <v>270</v>
      </c>
      <c r="J65" s="1065">
        <v>320</v>
      </c>
      <c r="K65" s="1121">
        <v>-50</v>
      </c>
      <c r="L65" s="1121">
        <v>0</v>
      </c>
      <c r="M65" s="139">
        <v>111</v>
      </c>
      <c r="N65" s="1066"/>
      <c r="O65" s="1067"/>
      <c r="P65" s="1067"/>
    </row>
    <row r="66" spans="1:16" s="1068" customFormat="1" ht="13.15" customHeight="1" x14ac:dyDescent="0.2">
      <c r="A66" s="60">
        <v>112</v>
      </c>
      <c r="B66" s="61" t="s">
        <v>86</v>
      </c>
      <c r="C66" s="1062">
        <v>65</v>
      </c>
      <c r="D66" s="1063">
        <v>80</v>
      </c>
      <c r="E66" s="1121">
        <v>-15</v>
      </c>
      <c r="F66" s="1062">
        <v>460</v>
      </c>
      <c r="G66" s="1063">
        <v>395</v>
      </c>
      <c r="H66" s="1121">
        <v>65</v>
      </c>
      <c r="I66" s="1064">
        <v>410</v>
      </c>
      <c r="J66" s="1065">
        <v>335</v>
      </c>
      <c r="K66" s="1121">
        <v>75</v>
      </c>
      <c r="L66" s="1121">
        <v>120</v>
      </c>
      <c r="M66" s="139">
        <v>112</v>
      </c>
      <c r="N66" s="1066"/>
      <c r="O66" s="1067"/>
      <c r="P66" s="1067"/>
    </row>
    <row r="67" spans="1:16" s="1068" customFormat="1" ht="13.15" customHeight="1" x14ac:dyDescent="0.2">
      <c r="A67" s="990">
        <v>113</v>
      </c>
      <c r="B67" s="901" t="s">
        <v>87</v>
      </c>
      <c r="C67" s="1069">
        <v>5</v>
      </c>
      <c r="D67" s="1070">
        <v>5</v>
      </c>
      <c r="E67" s="1122">
        <v>5</v>
      </c>
      <c r="F67" s="1069">
        <v>40</v>
      </c>
      <c r="G67" s="1070">
        <v>35</v>
      </c>
      <c r="H67" s="1122">
        <v>5</v>
      </c>
      <c r="I67" s="1071">
        <v>30</v>
      </c>
      <c r="J67" s="1072">
        <v>35</v>
      </c>
      <c r="K67" s="1122">
        <v>-5</v>
      </c>
      <c r="L67" s="1122">
        <v>0</v>
      </c>
      <c r="M67" s="991">
        <v>113</v>
      </c>
      <c r="N67" s="1066"/>
      <c r="O67" s="1067"/>
      <c r="P67" s="1067"/>
    </row>
    <row r="68" spans="1:16" s="1068" customFormat="1" ht="13.15" customHeight="1" x14ac:dyDescent="0.2">
      <c r="A68" s="60">
        <v>121</v>
      </c>
      <c r="B68" s="61" t="s">
        <v>61</v>
      </c>
      <c r="C68" s="1062">
        <v>65</v>
      </c>
      <c r="D68" s="1063">
        <v>55</v>
      </c>
      <c r="E68" s="1121">
        <v>5</v>
      </c>
      <c r="F68" s="1062">
        <v>510</v>
      </c>
      <c r="G68" s="1063">
        <v>410</v>
      </c>
      <c r="H68" s="1121">
        <v>100</v>
      </c>
      <c r="I68" s="1064">
        <v>345</v>
      </c>
      <c r="J68" s="1065">
        <v>415</v>
      </c>
      <c r="K68" s="1121">
        <v>-70</v>
      </c>
      <c r="L68" s="1121">
        <v>40</v>
      </c>
      <c r="M68" s="139">
        <v>121</v>
      </c>
      <c r="N68" s="1066"/>
      <c r="O68" s="1067"/>
      <c r="P68" s="1067"/>
    </row>
    <row r="69" spans="1:16" s="1068" customFormat="1" ht="13.15" customHeight="1" x14ac:dyDescent="0.2">
      <c r="A69" s="60">
        <v>122</v>
      </c>
      <c r="B69" s="61" t="s">
        <v>62</v>
      </c>
      <c r="C69" s="1062">
        <v>55</v>
      </c>
      <c r="D69" s="1063">
        <v>60</v>
      </c>
      <c r="E69" s="1121">
        <v>-5</v>
      </c>
      <c r="F69" s="1062">
        <v>455</v>
      </c>
      <c r="G69" s="1063">
        <v>300</v>
      </c>
      <c r="H69" s="1121">
        <v>155</v>
      </c>
      <c r="I69" s="1064">
        <v>355</v>
      </c>
      <c r="J69" s="1065">
        <v>390</v>
      </c>
      <c r="K69" s="1121">
        <v>-35</v>
      </c>
      <c r="L69" s="1121">
        <v>115</v>
      </c>
      <c r="M69" s="139">
        <v>122</v>
      </c>
      <c r="N69" s="1066"/>
      <c r="O69" s="1067"/>
      <c r="P69" s="1067"/>
    </row>
    <row r="70" spans="1:16" s="1068" customFormat="1" ht="13.15" customHeight="1" x14ac:dyDescent="0.2">
      <c r="A70" s="60">
        <v>123</v>
      </c>
      <c r="B70" s="61" t="s">
        <v>63</v>
      </c>
      <c r="C70" s="1062">
        <v>25</v>
      </c>
      <c r="D70" s="1063">
        <v>15</v>
      </c>
      <c r="E70" s="1121">
        <v>5</v>
      </c>
      <c r="F70" s="1062">
        <v>240</v>
      </c>
      <c r="G70" s="1063">
        <v>190</v>
      </c>
      <c r="H70" s="1121">
        <v>50</v>
      </c>
      <c r="I70" s="1064">
        <v>130</v>
      </c>
      <c r="J70" s="1065">
        <v>155</v>
      </c>
      <c r="K70" s="1121">
        <v>-25</v>
      </c>
      <c r="L70" s="1121">
        <v>30</v>
      </c>
      <c r="M70" s="139">
        <v>123</v>
      </c>
      <c r="N70" s="1066"/>
      <c r="O70" s="1067"/>
      <c r="P70" s="1067"/>
    </row>
    <row r="71" spans="1:16" s="1068" customFormat="1" ht="13.15" customHeight="1" x14ac:dyDescent="0.2">
      <c r="A71" s="60"/>
      <c r="B71" s="61"/>
      <c r="C71" s="1063"/>
      <c r="D71" s="1063"/>
      <c r="E71" s="1063"/>
      <c r="F71" s="1063"/>
      <c r="G71" s="1063"/>
      <c r="H71" s="1063"/>
      <c r="I71" s="1063"/>
      <c r="J71" s="1063"/>
      <c r="K71" s="1063"/>
      <c r="L71" s="1063"/>
      <c r="M71" s="60"/>
      <c r="N71" s="1066"/>
      <c r="O71" s="1067"/>
      <c r="P71" s="1067"/>
    </row>
    <row r="72" spans="1:16" ht="13.15" customHeight="1" x14ac:dyDescent="0.2">
      <c r="A72" s="875">
        <v>1</v>
      </c>
      <c r="B72" s="876" t="s">
        <v>2</v>
      </c>
      <c r="C72" s="1073">
        <v>150</v>
      </c>
      <c r="D72" s="1074">
        <v>170</v>
      </c>
      <c r="E72" s="1118">
        <v>-20</v>
      </c>
      <c r="F72" s="1073">
        <v>1960</v>
      </c>
      <c r="G72" s="1074">
        <v>1375</v>
      </c>
      <c r="H72" s="1118">
        <v>585</v>
      </c>
      <c r="I72" s="1073">
        <v>1240</v>
      </c>
      <c r="J72" s="1074">
        <v>1350</v>
      </c>
      <c r="K72" s="1119">
        <v>-110</v>
      </c>
      <c r="L72" s="1120">
        <v>455</v>
      </c>
      <c r="M72" s="140">
        <v>1</v>
      </c>
      <c r="N72" s="1066"/>
      <c r="O72" s="1067"/>
      <c r="P72" s="1067"/>
    </row>
    <row r="73" spans="1:16" ht="13.15" customHeight="1" x14ac:dyDescent="0.2">
      <c r="A73" s="875">
        <v>2</v>
      </c>
      <c r="B73" s="876" t="s">
        <v>6</v>
      </c>
      <c r="C73" s="1073">
        <v>180</v>
      </c>
      <c r="D73" s="1074">
        <v>240</v>
      </c>
      <c r="E73" s="1118">
        <v>-60</v>
      </c>
      <c r="F73" s="1073">
        <v>2605</v>
      </c>
      <c r="G73" s="1074">
        <v>1845</v>
      </c>
      <c r="H73" s="1118">
        <v>760</v>
      </c>
      <c r="I73" s="1073">
        <v>1445</v>
      </c>
      <c r="J73" s="1074">
        <v>1485</v>
      </c>
      <c r="K73" s="1119">
        <v>-40</v>
      </c>
      <c r="L73" s="1120">
        <v>655</v>
      </c>
      <c r="M73" s="140">
        <v>2</v>
      </c>
      <c r="N73" s="1066"/>
      <c r="O73" s="1067"/>
      <c r="P73" s="1067"/>
    </row>
    <row r="74" spans="1:16" ht="13.15" customHeight="1" x14ac:dyDescent="0.2">
      <c r="A74" s="875">
        <v>3</v>
      </c>
      <c r="B74" s="876" t="s">
        <v>10</v>
      </c>
      <c r="C74" s="1073">
        <v>230</v>
      </c>
      <c r="D74" s="1074">
        <v>210</v>
      </c>
      <c r="E74" s="1118">
        <v>20</v>
      </c>
      <c r="F74" s="1073">
        <v>2050</v>
      </c>
      <c r="G74" s="1074">
        <v>1495</v>
      </c>
      <c r="H74" s="1118">
        <v>555</v>
      </c>
      <c r="I74" s="1073">
        <v>1455</v>
      </c>
      <c r="J74" s="1074">
        <v>1560</v>
      </c>
      <c r="K74" s="1119">
        <v>-100</v>
      </c>
      <c r="L74" s="1120">
        <v>470</v>
      </c>
      <c r="M74" s="140">
        <v>3</v>
      </c>
      <c r="N74" s="1066"/>
      <c r="O74" s="1067"/>
      <c r="P74" s="1067"/>
    </row>
    <row r="75" spans="1:16" ht="13.15" customHeight="1" x14ac:dyDescent="0.2">
      <c r="A75" s="875">
        <v>4</v>
      </c>
      <c r="B75" s="876" t="s">
        <v>3</v>
      </c>
      <c r="C75" s="1073">
        <v>220</v>
      </c>
      <c r="D75" s="1074">
        <v>215</v>
      </c>
      <c r="E75" s="1118">
        <v>5</v>
      </c>
      <c r="F75" s="1073">
        <v>2670</v>
      </c>
      <c r="G75" s="1074">
        <v>2375</v>
      </c>
      <c r="H75" s="1118">
        <v>295</v>
      </c>
      <c r="I75" s="1073">
        <v>1275</v>
      </c>
      <c r="J75" s="1074">
        <v>1070</v>
      </c>
      <c r="K75" s="1119">
        <v>200</v>
      </c>
      <c r="L75" s="1120">
        <v>500</v>
      </c>
      <c r="M75" s="140">
        <v>4</v>
      </c>
      <c r="N75" s="1066"/>
      <c r="O75" s="1067"/>
      <c r="P75" s="1067"/>
    </row>
    <row r="76" spans="1:16" ht="13.15" customHeight="1" x14ac:dyDescent="0.2">
      <c r="A76" s="875">
        <v>5</v>
      </c>
      <c r="B76" s="876" t="s">
        <v>7</v>
      </c>
      <c r="C76" s="1073">
        <v>100</v>
      </c>
      <c r="D76" s="1074">
        <v>85</v>
      </c>
      <c r="E76" s="1118">
        <v>10</v>
      </c>
      <c r="F76" s="1073">
        <v>760</v>
      </c>
      <c r="G76" s="1074">
        <v>555</v>
      </c>
      <c r="H76" s="1118">
        <v>205</v>
      </c>
      <c r="I76" s="1073">
        <v>585</v>
      </c>
      <c r="J76" s="1074">
        <v>575</v>
      </c>
      <c r="K76" s="1119">
        <v>10</v>
      </c>
      <c r="L76" s="1120">
        <v>225</v>
      </c>
      <c r="M76" s="140">
        <v>5</v>
      </c>
      <c r="N76" s="1066"/>
      <c r="O76" s="1067"/>
      <c r="P76" s="1067"/>
    </row>
    <row r="77" spans="1:16" ht="13.15" customHeight="1" x14ac:dyDescent="0.2">
      <c r="A77" s="875">
        <v>6</v>
      </c>
      <c r="B77" s="876" t="s">
        <v>11</v>
      </c>
      <c r="C77" s="1073">
        <v>85</v>
      </c>
      <c r="D77" s="1074">
        <v>60</v>
      </c>
      <c r="E77" s="1118">
        <v>25</v>
      </c>
      <c r="F77" s="1073">
        <v>300</v>
      </c>
      <c r="G77" s="1074">
        <v>300</v>
      </c>
      <c r="H77" s="1118">
        <v>0</v>
      </c>
      <c r="I77" s="1073">
        <v>260</v>
      </c>
      <c r="J77" s="1074">
        <v>235</v>
      </c>
      <c r="K77" s="1119">
        <v>25</v>
      </c>
      <c r="L77" s="1120">
        <v>55</v>
      </c>
      <c r="M77" s="140">
        <v>6</v>
      </c>
      <c r="N77" s="1066"/>
      <c r="O77" s="1067"/>
      <c r="P77" s="1067"/>
    </row>
    <row r="78" spans="1:16" ht="13.15" customHeight="1" x14ac:dyDescent="0.2">
      <c r="A78" s="875">
        <v>7</v>
      </c>
      <c r="B78" s="876" t="s">
        <v>4</v>
      </c>
      <c r="C78" s="1073">
        <v>50</v>
      </c>
      <c r="D78" s="1074">
        <v>35</v>
      </c>
      <c r="E78" s="1118">
        <v>20</v>
      </c>
      <c r="F78" s="1073">
        <v>260</v>
      </c>
      <c r="G78" s="1074">
        <v>270</v>
      </c>
      <c r="H78" s="1118">
        <v>-10</v>
      </c>
      <c r="I78" s="1073">
        <v>205</v>
      </c>
      <c r="J78" s="1074">
        <v>145</v>
      </c>
      <c r="K78" s="1119">
        <v>55</v>
      </c>
      <c r="L78" s="1120">
        <v>65</v>
      </c>
      <c r="M78" s="140">
        <v>7</v>
      </c>
      <c r="N78" s="1066"/>
      <c r="O78" s="1067"/>
      <c r="P78" s="1067"/>
    </row>
    <row r="79" spans="1:16" ht="13.15" customHeight="1" x14ac:dyDescent="0.2">
      <c r="A79" s="875">
        <v>8</v>
      </c>
      <c r="B79" s="876" t="s">
        <v>5</v>
      </c>
      <c r="C79" s="1073">
        <v>70</v>
      </c>
      <c r="D79" s="1074">
        <v>40</v>
      </c>
      <c r="E79" s="1118">
        <v>30</v>
      </c>
      <c r="F79" s="1073">
        <v>400</v>
      </c>
      <c r="G79" s="1074">
        <v>335</v>
      </c>
      <c r="H79" s="1118">
        <v>65</v>
      </c>
      <c r="I79" s="1073">
        <v>350</v>
      </c>
      <c r="J79" s="1074">
        <v>300</v>
      </c>
      <c r="K79" s="1119">
        <v>50</v>
      </c>
      <c r="L79" s="1120">
        <v>145</v>
      </c>
      <c r="M79" s="140">
        <v>8</v>
      </c>
      <c r="N79" s="1066"/>
      <c r="O79" s="1067"/>
      <c r="P79" s="1067"/>
    </row>
    <row r="80" spans="1:16" ht="13.15" customHeight="1" x14ac:dyDescent="0.2">
      <c r="A80" s="875">
        <v>9</v>
      </c>
      <c r="B80" s="876" t="s">
        <v>8</v>
      </c>
      <c r="C80" s="1073">
        <v>50</v>
      </c>
      <c r="D80" s="1074">
        <v>45</v>
      </c>
      <c r="E80" s="1118">
        <v>10</v>
      </c>
      <c r="F80" s="1073">
        <v>460</v>
      </c>
      <c r="G80" s="1074">
        <v>390</v>
      </c>
      <c r="H80" s="1118">
        <v>70</v>
      </c>
      <c r="I80" s="1073">
        <v>290</v>
      </c>
      <c r="J80" s="1074">
        <v>285</v>
      </c>
      <c r="K80" s="1119">
        <v>5</v>
      </c>
      <c r="L80" s="1120">
        <v>85</v>
      </c>
      <c r="M80" s="140">
        <v>9</v>
      </c>
      <c r="N80" s="1066"/>
      <c r="O80" s="1067"/>
      <c r="P80" s="1067"/>
    </row>
    <row r="81" spans="1:16" ht="13.15" customHeight="1" x14ac:dyDescent="0.2">
      <c r="A81" s="875">
        <v>10</v>
      </c>
      <c r="B81" s="876" t="s">
        <v>9</v>
      </c>
      <c r="C81" s="1073">
        <v>75</v>
      </c>
      <c r="D81" s="1074">
        <v>65</v>
      </c>
      <c r="E81" s="1118">
        <v>10</v>
      </c>
      <c r="F81" s="1073">
        <v>490</v>
      </c>
      <c r="G81" s="1074">
        <v>425</v>
      </c>
      <c r="H81" s="1118">
        <v>65</v>
      </c>
      <c r="I81" s="1073">
        <v>365</v>
      </c>
      <c r="J81" s="1074">
        <v>350</v>
      </c>
      <c r="K81" s="1119">
        <v>15</v>
      </c>
      <c r="L81" s="1120">
        <v>90</v>
      </c>
      <c r="M81" s="140">
        <v>10</v>
      </c>
      <c r="N81" s="1066"/>
      <c r="O81" s="1067"/>
      <c r="P81" s="1067"/>
    </row>
    <row r="82" spans="1:16" ht="13.15" customHeight="1" x14ac:dyDescent="0.2">
      <c r="A82" s="875">
        <v>11</v>
      </c>
      <c r="B82" s="876" t="s">
        <v>113</v>
      </c>
      <c r="C82" s="1073">
        <v>125</v>
      </c>
      <c r="D82" s="1074">
        <v>145</v>
      </c>
      <c r="E82" s="1118">
        <v>-20</v>
      </c>
      <c r="F82" s="1073">
        <v>885</v>
      </c>
      <c r="G82" s="1074">
        <v>760</v>
      </c>
      <c r="H82" s="1118">
        <v>125</v>
      </c>
      <c r="I82" s="1073">
        <v>705</v>
      </c>
      <c r="J82" s="1074">
        <v>690</v>
      </c>
      <c r="K82" s="1119">
        <v>15</v>
      </c>
      <c r="L82" s="1120">
        <v>120</v>
      </c>
      <c r="M82" s="140">
        <v>11</v>
      </c>
      <c r="N82" s="1066"/>
      <c r="O82" s="1067"/>
      <c r="P82" s="1067"/>
    </row>
    <row r="83" spans="1:16" ht="13.15" customHeight="1" x14ac:dyDescent="0.2">
      <c r="A83" s="875">
        <v>12</v>
      </c>
      <c r="B83" s="876" t="s">
        <v>165</v>
      </c>
      <c r="C83" s="1075">
        <v>140</v>
      </c>
      <c r="D83" s="1076">
        <v>135</v>
      </c>
      <c r="E83" s="1118">
        <v>5</v>
      </c>
      <c r="F83" s="1075">
        <v>1210</v>
      </c>
      <c r="G83" s="1076">
        <v>900</v>
      </c>
      <c r="H83" s="1118">
        <v>305</v>
      </c>
      <c r="I83" s="1075">
        <v>835</v>
      </c>
      <c r="J83" s="1076">
        <v>960</v>
      </c>
      <c r="K83" s="1119">
        <v>-125</v>
      </c>
      <c r="L83" s="1120">
        <v>185</v>
      </c>
      <c r="M83" s="140">
        <v>12</v>
      </c>
      <c r="N83" s="1066"/>
      <c r="O83" s="1067"/>
      <c r="P83" s="1067"/>
    </row>
    <row r="84" spans="1:16" ht="13.15" customHeight="1" x14ac:dyDescent="0.2">
      <c r="A84" s="875"/>
      <c r="B84" s="876" t="s">
        <v>402</v>
      </c>
      <c r="C84" s="1076"/>
      <c r="D84" s="1076"/>
      <c r="E84" s="1076"/>
      <c r="F84" s="1076"/>
      <c r="G84" s="1076"/>
      <c r="H84" s="1076"/>
      <c r="I84" s="1076"/>
      <c r="J84" s="1076"/>
      <c r="K84" s="1076"/>
      <c r="L84" s="1076"/>
      <c r="M84" s="875"/>
      <c r="N84" s="1066"/>
      <c r="O84" s="1067"/>
      <c r="P84" s="1067"/>
    </row>
    <row r="85" spans="1:16" x14ac:dyDescent="0.2">
      <c r="A85" s="875"/>
      <c r="B85" s="876"/>
      <c r="C85" s="1077"/>
      <c r="D85" s="1077"/>
      <c r="E85" s="1077"/>
      <c r="F85" s="1077"/>
      <c r="G85" s="1077"/>
      <c r="H85" s="1077"/>
      <c r="I85" s="1077"/>
      <c r="J85" s="1077"/>
      <c r="K85" s="1077"/>
      <c r="L85" s="1077"/>
      <c r="M85" s="875"/>
      <c r="N85" s="1066"/>
      <c r="O85" s="1067"/>
      <c r="P85" s="1067"/>
    </row>
    <row r="86" spans="1:16" ht="15" x14ac:dyDescent="0.25">
      <c r="A86" s="1078"/>
      <c r="B86" s="1078" t="s">
        <v>20</v>
      </c>
      <c r="C86" s="1079">
        <v>1475</v>
      </c>
      <c r="D86" s="1080">
        <v>1445</v>
      </c>
      <c r="E86" s="1117">
        <v>30</v>
      </c>
      <c r="F86" s="1079">
        <v>14050</v>
      </c>
      <c r="G86" s="1080">
        <v>11025</v>
      </c>
      <c r="H86" s="1080">
        <v>3025</v>
      </c>
      <c r="I86" s="1079">
        <v>9010</v>
      </c>
      <c r="J86" s="1080">
        <v>9005</v>
      </c>
      <c r="K86" s="1080">
        <v>5</v>
      </c>
      <c r="L86" s="1081">
        <v>3060</v>
      </c>
      <c r="M86" s="1082" t="s">
        <v>246</v>
      </c>
      <c r="N86" s="1066"/>
      <c r="O86" s="1067"/>
      <c r="P86" s="1067"/>
    </row>
    <row r="87" spans="1:16" x14ac:dyDescent="0.2">
      <c r="A87" s="1083"/>
      <c r="B87" s="1083"/>
      <c r="C87" s="1083"/>
      <c r="D87" s="1083"/>
      <c r="E87" s="1083"/>
      <c r="F87" s="1083"/>
      <c r="G87" s="1083"/>
      <c r="H87" s="1083"/>
      <c r="I87" s="1083"/>
      <c r="J87" s="1083"/>
      <c r="K87" s="1083"/>
      <c r="L87" s="1083"/>
      <c r="M87" s="1083"/>
    </row>
    <row r="88" spans="1:16" x14ac:dyDescent="0.2">
      <c r="A88" s="1084"/>
      <c r="B88" s="1084"/>
      <c r="C88" s="1085"/>
      <c r="D88" s="1085"/>
      <c r="E88" s="1085"/>
      <c r="F88" s="1085"/>
      <c r="G88" s="1085"/>
      <c r="H88" s="1085"/>
      <c r="I88" s="1085"/>
      <c r="J88" s="1085"/>
      <c r="K88" s="1085"/>
      <c r="L88" s="1085"/>
      <c r="M88" s="1084"/>
      <c r="O88" s="1086"/>
    </row>
    <row r="89" spans="1:16" s="1089" customFormat="1" ht="12.75" x14ac:dyDescent="0.2">
      <c r="A89" s="1087" t="s">
        <v>218</v>
      </c>
      <c r="B89" s="1051"/>
      <c r="C89" s="1051"/>
      <c r="D89" s="1051"/>
      <c r="E89" s="1051"/>
      <c r="F89" s="1051"/>
      <c r="G89" s="1051"/>
      <c r="H89" s="1051"/>
      <c r="I89" s="1051"/>
      <c r="J89" s="1051"/>
      <c r="K89" s="1084"/>
      <c r="L89" s="1084"/>
      <c r="M89" s="1088" t="s">
        <v>233</v>
      </c>
    </row>
    <row r="90" spans="1:16" x14ac:dyDescent="0.2">
      <c r="A90" s="1090"/>
      <c r="B90" s="1084"/>
      <c r="C90" s="1084"/>
      <c r="D90" s="1084"/>
      <c r="E90" s="1084"/>
      <c r="F90" s="1084"/>
      <c r="G90" s="1084"/>
      <c r="H90" s="1084"/>
      <c r="I90" s="1084"/>
      <c r="J90" s="1084"/>
      <c r="K90" s="1084"/>
      <c r="L90" s="1084"/>
      <c r="M90" s="1084"/>
    </row>
    <row r="91" spans="1:16" x14ac:dyDescent="0.2">
      <c r="A91" s="1047"/>
      <c r="B91" s="1047"/>
      <c r="C91" s="1047"/>
      <c r="D91" s="1047"/>
      <c r="E91" s="1047"/>
      <c r="F91" s="1047"/>
      <c r="G91" s="1047"/>
      <c r="H91" s="1047"/>
      <c r="I91" s="1047"/>
      <c r="J91" s="1047"/>
      <c r="K91" s="1047"/>
      <c r="L91" s="1047"/>
      <c r="M91" s="1047"/>
    </row>
    <row r="92" spans="1:16" x14ac:dyDescent="0.2">
      <c r="A92" s="1047"/>
      <c r="B92" s="1047"/>
      <c r="C92" s="1047"/>
      <c r="D92" s="1047"/>
      <c r="E92" s="1047"/>
      <c r="F92" s="1047"/>
      <c r="G92" s="1047"/>
      <c r="H92" s="1047"/>
      <c r="I92" s="1047"/>
      <c r="J92" s="1047"/>
      <c r="K92" s="1047"/>
      <c r="L92" s="1047"/>
      <c r="M92" s="1047"/>
    </row>
    <row r="93" spans="1:16" x14ac:dyDescent="0.2">
      <c r="A93" s="1047"/>
      <c r="B93" s="1047"/>
      <c r="C93" s="1047"/>
      <c r="D93" s="1047"/>
      <c r="E93" s="1047"/>
      <c r="F93" s="1047"/>
      <c r="G93" s="1047"/>
      <c r="H93" s="1047"/>
      <c r="I93" s="1047"/>
      <c r="J93" s="1047"/>
      <c r="K93" s="1047"/>
      <c r="L93" s="1047"/>
      <c r="M93" s="1047"/>
    </row>
    <row r="94" spans="1:16" x14ac:dyDescent="0.2">
      <c r="A94" s="1047"/>
      <c r="B94" s="1047"/>
      <c r="C94" s="1047"/>
      <c r="D94" s="1047"/>
      <c r="E94" s="1047"/>
      <c r="F94" s="1047"/>
      <c r="G94" s="1047"/>
      <c r="H94" s="1047"/>
      <c r="I94" s="1047"/>
      <c r="J94" s="1047"/>
      <c r="K94" s="1047"/>
      <c r="L94" s="1047"/>
      <c r="M94" s="1047"/>
    </row>
    <row r="95" spans="1:16" x14ac:dyDescent="0.2">
      <c r="A95" s="1047"/>
      <c r="B95" s="1047"/>
      <c r="C95" s="1047"/>
      <c r="D95" s="1047"/>
      <c r="E95" s="1047"/>
      <c r="F95" s="1047"/>
      <c r="G95" s="1047"/>
      <c r="H95" s="1047"/>
      <c r="I95" s="1047"/>
      <c r="J95" s="1047"/>
      <c r="K95" s="1047"/>
      <c r="L95" s="1047"/>
      <c r="M95" s="1047"/>
    </row>
    <row r="96" spans="1:16" x14ac:dyDescent="0.2">
      <c r="A96" s="1047"/>
      <c r="B96" s="1047"/>
      <c r="C96" s="1047"/>
      <c r="D96" s="1047"/>
      <c r="E96" s="1047"/>
      <c r="F96" s="1047"/>
      <c r="G96" s="1047"/>
      <c r="H96" s="1047"/>
      <c r="I96" s="1047"/>
      <c r="J96" s="1047"/>
      <c r="K96" s="1047"/>
      <c r="L96" s="1047"/>
      <c r="M96" s="1047"/>
    </row>
    <row r="97" spans="1:13" x14ac:dyDescent="0.2">
      <c r="A97" s="1047"/>
      <c r="B97" s="1047"/>
      <c r="C97" s="1047"/>
      <c r="D97" s="1047"/>
      <c r="E97" s="1047"/>
      <c r="F97" s="1047"/>
      <c r="G97" s="1047"/>
      <c r="H97" s="1047"/>
      <c r="I97" s="1047"/>
      <c r="J97" s="1047"/>
      <c r="K97" s="1047"/>
      <c r="L97" s="1047"/>
      <c r="M97" s="1047"/>
    </row>
    <row r="98" spans="1:13" x14ac:dyDescent="0.2">
      <c r="A98" s="1047"/>
      <c r="B98" s="1047"/>
      <c r="C98" s="1047"/>
      <c r="D98" s="1047"/>
      <c r="E98" s="1047"/>
      <c r="F98" s="1047"/>
      <c r="G98" s="1047"/>
      <c r="H98" s="1047"/>
      <c r="I98" s="1047"/>
      <c r="J98" s="1047"/>
      <c r="K98" s="1047"/>
      <c r="L98" s="1047"/>
      <c r="M98" s="1047"/>
    </row>
    <row r="99" spans="1:13" x14ac:dyDescent="0.2">
      <c r="A99" s="1047"/>
      <c r="B99" s="1047"/>
      <c r="C99" s="1047"/>
      <c r="D99" s="1047"/>
      <c r="E99" s="1047"/>
      <c r="F99" s="1047"/>
      <c r="G99" s="1047"/>
      <c r="H99" s="1047"/>
      <c r="I99" s="1047"/>
      <c r="J99" s="1047"/>
      <c r="K99" s="1047"/>
      <c r="L99" s="1047"/>
      <c r="M99" s="1047"/>
    </row>
    <row r="100" spans="1:13" x14ac:dyDescent="0.2">
      <c r="A100" s="1047"/>
      <c r="B100" s="1047"/>
      <c r="C100" s="1047"/>
      <c r="D100" s="1047"/>
      <c r="E100" s="1047"/>
      <c r="F100" s="1047"/>
      <c r="G100" s="1047"/>
      <c r="H100" s="1047"/>
      <c r="I100" s="1047"/>
      <c r="J100" s="1047"/>
      <c r="K100" s="1047"/>
      <c r="L100" s="1047"/>
      <c r="M100" s="1047"/>
    </row>
    <row r="101" spans="1:13" x14ac:dyDescent="0.2">
      <c r="A101" s="1047"/>
      <c r="B101" s="1047"/>
      <c r="C101" s="1047"/>
      <c r="D101" s="1047"/>
      <c r="E101" s="1047"/>
      <c r="F101" s="1047"/>
      <c r="G101" s="1047"/>
      <c r="H101" s="1047"/>
      <c r="I101" s="1047"/>
      <c r="J101" s="1047"/>
      <c r="K101" s="1047"/>
      <c r="L101" s="1047"/>
      <c r="M101" s="1047"/>
    </row>
    <row r="102" spans="1:13" x14ac:dyDescent="0.2">
      <c r="A102" s="1047"/>
      <c r="B102" s="1047"/>
      <c r="C102" s="1047"/>
      <c r="D102" s="1047"/>
      <c r="E102" s="1047"/>
      <c r="F102" s="1047"/>
      <c r="G102" s="1047"/>
      <c r="H102" s="1047"/>
      <c r="I102" s="1047"/>
      <c r="J102" s="1047"/>
      <c r="K102" s="1047"/>
      <c r="L102" s="1047"/>
      <c r="M102" s="1047"/>
    </row>
    <row r="103" spans="1:13" x14ac:dyDescent="0.2">
      <c r="A103" s="1047"/>
      <c r="B103" s="1047"/>
      <c r="C103" s="1047"/>
      <c r="D103" s="1047"/>
      <c r="E103" s="1047"/>
      <c r="F103" s="1047"/>
      <c r="G103" s="1047"/>
      <c r="H103" s="1047"/>
      <c r="I103" s="1047"/>
      <c r="J103" s="1047"/>
      <c r="K103" s="1047"/>
      <c r="L103" s="1047"/>
      <c r="M103" s="1047"/>
    </row>
    <row r="104" spans="1:13" x14ac:dyDescent="0.2">
      <c r="A104" s="1047"/>
      <c r="B104" s="1047"/>
      <c r="C104" s="1047"/>
      <c r="D104" s="1047"/>
      <c r="E104" s="1047"/>
      <c r="F104" s="1047"/>
      <c r="G104" s="1047"/>
      <c r="H104" s="1047"/>
      <c r="I104" s="1047"/>
      <c r="J104" s="1047"/>
      <c r="K104" s="1047"/>
      <c r="L104" s="1047"/>
      <c r="M104" s="1047"/>
    </row>
    <row r="105" spans="1:13" x14ac:dyDescent="0.2">
      <c r="A105" s="1047"/>
      <c r="B105" s="1047"/>
      <c r="C105" s="1047"/>
      <c r="D105" s="1047"/>
      <c r="E105" s="1047"/>
      <c r="F105" s="1047"/>
      <c r="G105" s="1047"/>
      <c r="H105" s="1047"/>
      <c r="I105" s="1047"/>
      <c r="J105" s="1047"/>
      <c r="K105" s="1047"/>
      <c r="L105" s="1047"/>
      <c r="M105" s="1047"/>
    </row>
    <row r="106" spans="1:13" x14ac:dyDescent="0.2">
      <c r="A106" s="1047"/>
      <c r="B106" s="1047"/>
      <c r="C106" s="1047"/>
      <c r="D106" s="1047"/>
      <c r="E106" s="1047"/>
      <c r="F106" s="1047"/>
      <c r="G106" s="1047"/>
      <c r="H106" s="1047"/>
      <c r="I106" s="1047"/>
      <c r="J106" s="1047"/>
      <c r="K106" s="1047"/>
      <c r="L106" s="1047"/>
      <c r="M106" s="1047"/>
    </row>
    <row r="107" spans="1:13" x14ac:dyDescent="0.2">
      <c r="A107" s="1047"/>
      <c r="B107" s="1047"/>
      <c r="C107" s="1047"/>
      <c r="D107" s="1047"/>
      <c r="E107" s="1047"/>
      <c r="F107" s="1047"/>
      <c r="G107" s="1047"/>
      <c r="H107" s="1047"/>
      <c r="I107" s="1047"/>
      <c r="J107" s="1047"/>
      <c r="K107" s="1047"/>
      <c r="L107" s="1047"/>
      <c r="M107" s="1047"/>
    </row>
    <row r="108" spans="1:13" x14ac:dyDescent="0.2">
      <c r="A108" s="1047"/>
      <c r="B108" s="1047"/>
      <c r="C108" s="1047"/>
      <c r="D108" s="1047"/>
      <c r="E108" s="1047"/>
      <c r="F108" s="1047"/>
      <c r="G108" s="1047"/>
      <c r="H108" s="1047"/>
      <c r="I108" s="1047"/>
      <c r="J108" s="1047"/>
      <c r="K108" s="1047"/>
      <c r="L108" s="1047"/>
      <c r="M108" s="1047"/>
    </row>
    <row r="109" spans="1:13" x14ac:dyDescent="0.2">
      <c r="A109" s="1047"/>
      <c r="B109" s="1047"/>
      <c r="C109" s="1047"/>
      <c r="D109" s="1047"/>
      <c r="E109" s="1047"/>
      <c r="F109" s="1047"/>
      <c r="G109" s="1047"/>
      <c r="H109" s="1047"/>
      <c r="I109" s="1047"/>
      <c r="J109" s="1047"/>
      <c r="K109" s="1047"/>
      <c r="L109" s="1047"/>
      <c r="M109" s="1047"/>
    </row>
    <row r="110" spans="1:13" x14ac:dyDescent="0.2">
      <c r="A110" s="1047"/>
      <c r="B110" s="1047"/>
      <c r="C110" s="1047"/>
      <c r="D110" s="1047"/>
      <c r="E110" s="1047"/>
      <c r="F110" s="1047"/>
      <c r="G110" s="1047"/>
      <c r="H110" s="1047"/>
      <c r="I110" s="1047"/>
      <c r="J110" s="1047"/>
      <c r="K110" s="1047"/>
      <c r="L110" s="1047"/>
      <c r="M110" s="1047"/>
    </row>
    <row r="111" spans="1:13" x14ac:dyDescent="0.2">
      <c r="A111" s="1047"/>
      <c r="B111" s="1047"/>
      <c r="C111" s="1047"/>
      <c r="D111" s="1047"/>
      <c r="E111" s="1047"/>
      <c r="F111" s="1047"/>
      <c r="G111" s="1047"/>
      <c r="H111" s="1047"/>
      <c r="I111" s="1047"/>
      <c r="J111" s="1047"/>
      <c r="K111" s="1047"/>
      <c r="L111" s="1047"/>
      <c r="M111" s="1047"/>
    </row>
    <row r="112" spans="1:13" x14ac:dyDescent="0.2">
      <c r="A112" s="1047"/>
      <c r="B112" s="1047"/>
      <c r="C112" s="1047"/>
      <c r="D112" s="1047"/>
      <c r="E112" s="1047"/>
      <c r="F112" s="1047"/>
      <c r="G112" s="1047"/>
      <c r="H112" s="1047"/>
      <c r="I112" s="1047"/>
      <c r="J112" s="1047"/>
      <c r="K112" s="1047"/>
      <c r="L112" s="1047"/>
      <c r="M112" s="1047"/>
    </row>
    <row r="113" spans="1:13" x14ac:dyDescent="0.2">
      <c r="A113" s="1047"/>
      <c r="B113" s="1047"/>
      <c r="C113" s="1047"/>
      <c r="D113" s="1047"/>
      <c r="E113" s="1047"/>
      <c r="F113" s="1047"/>
      <c r="G113" s="1047"/>
      <c r="H113" s="1047"/>
      <c r="I113" s="1047"/>
      <c r="J113" s="1047"/>
      <c r="K113" s="1047"/>
      <c r="L113" s="1047"/>
      <c r="M113" s="1047"/>
    </row>
    <row r="114" spans="1:13" x14ac:dyDescent="0.2">
      <c r="A114" s="1047"/>
      <c r="B114" s="1047"/>
      <c r="C114" s="1047"/>
      <c r="D114" s="1047"/>
      <c r="E114" s="1047"/>
      <c r="F114" s="1047"/>
      <c r="G114" s="1047"/>
      <c r="H114" s="1047"/>
      <c r="I114" s="1047"/>
      <c r="J114" s="1047"/>
      <c r="K114" s="1047"/>
      <c r="L114" s="1047"/>
      <c r="M114" s="1047"/>
    </row>
    <row r="115" spans="1:13" x14ac:dyDescent="0.2">
      <c r="A115" s="1046"/>
      <c r="B115" s="1047"/>
      <c r="C115" s="1047"/>
      <c r="D115" s="1047"/>
      <c r="E115" s="1047"/>
      <c r="F115" s="1047"/>
      <c r="G115" s="1047"/>
      <c r="H115" s="1047"/>
      <c r="I115" s="1047"/>
      <c r="J115" s="1047"/>
      <c r="K115" s="1047"/>
      <c r="L115" s="1047"/>
      <c r="M115" s="1047"/>
    </row>
    <row r="116" spans="1:13" x14ac:dyDescent="0.2">
      <c r="A116" s="1047"/>
      <c r="B116" s="1047"/>
      <c r="C116" s="1047"/>
      <c r="D116" s="1047"/>
      <c r="E116" s="1047"/>
      <c r="F116" s="1047"/>
      <c r="G116" s="1047"/>
      <c r="H116" s="1047"/>
      <c r="I116" s="1047"/>
      <c r="J116" s="1047"/>
      <c r="K116" s="1047"/>
      <c r="L116" s="1047"/>
      <c r="M116" s="1047"/>
    </row>
    <row r="117" spans="1:13" x14ac:dyDescent="0.2">
      <c r="A117" s="1047"/>
      <c r="B117" s="1047"/>
      <c r="C117" s="1047"/>
      <c r="D117" s="1047"/>
      <c r="E117" s="1047"/>
      <c r="F117" s="1047"/>
      <c r="G117" s="1047"/>
      <c r="H117" s="1047"/>
      <c r="I117" s="1047"/>
      <c r="J117" s="1047"/>
      <c r="K117" s="1047"/>
      <c r="L117" s="1047"/>
      <c r="M117" s="1047"/>
    </row>
    <row r="118" spans="1:13" x14ac:dyDescent="0.2">
      <c r="A118" s="1047"/>
      <c r="B118" s="1047"/>
      <c r="C118" s="1047"/>
      <c r="D118" s="1047"/>
      <c r="E118" s="1047"/>
      <c r="F118" s="1047"/>
      <c r="G118" s="1047"/>
      <c r="H118" s="1047"/>
      <c r="I118" s="1047"/>
      <c r="J118" s="1047"/>
      <c r="K118" s="1047"/>
      <c r="L118" s="1047"/>
      <c r="M118" s="1091"/>
    </row>
    <row r="119" spans="1:13" x14ac:dyDescent="0.2">
      <c r="A119" s="1047"/>
      <c r="B119" s="1047"/>
      <c r="C119" s="1047"/>
      <c r="D119" s="1047"/>
      <c r="E119" s="1047"/>
      <c r="F119" s="1047"/>
      <c r="G119" s="1047"/>
      <c r="H119" s="1047"/>
      <c r="I119" s="1047"/>
      <c r="J119" s="1047"/>
      <c r="K119" s="1047"/>
      <c r="L119" s="1047"/>
      <c r="M119" s="1047"/>
    </row>
    <row r="120" spans="1:13" x14ac:dyDescent="0.2">
      <c r="A120" s="1047"/>
      <c r="B120" s="1047"/>
      <c r="C120" s="1047"/>
      <c r="D120" s="1047"/>
      <c r="E120" s="1047"/>
      <c r="F120" s="1047"/>
      <c r="G120" s="1047"/>
      <c r="H120" s="1047"/>
      <c r="I120" s="1047"/>
      <c r="J120" s="1047"/>
      <c r="K120" s="1047"/>
      <c r="L120" s="1047"/>
      <c r="M120" s="1047"/>
    </row>
    <row r="121" spans="1:13" x14ac:dyDescent="0.2">
      <c r="A121" s="1047"/>
      <c r="B121" s="1047"/>
      <c r="C121" s="1047"/>
      <c r="D121" s="1047"/>
      <c r="E121" s="1047"/>
      <c r="F121" s="1047"/>
      <c r="G121" s="1047"/>
      <c r="H121" s="1047"/>
      <c r="I121" s="1047"/>
      <c r="J121" s="1047"/>
      <c r="K121" s="1047"/>
      <c r="L121" s="1047"/>
      <c r="M121" s="1047"/>
    </row>
    <row r="122" spans="1:13" x14ac:dyDescent="0.2">
      <c r="A122" s="1047"/>
      <c r="B122" s="1047"/>
      <c r="C122" s="1047"/>
      <c r="D122" s="1047"/>
      <c r="E122" s="1047"/>
      <c r="F122" s="1047"/>
      <c r="G122" s="1047"/>
      <c r="H122" s="1047"/>
      <c r="I122" s="1047"/>
      <c r="J122" s="1047"/>
      <c r="K122" s="1047"/>
      <c r="L122" s="1047"/>
      <c r="M122" s="1047"/>
    </row>
    <row r="123" spans="1:13" x14ac:dyDescent="0.2">
      <c r="A123" s="1047"/>
      <c r="B123" s="1047"/>
      <c r="C123" s="1047"/>
      <c r="D123" s="1047"/>
      <c r="E123" s="1047"/>
      <c r="F123" s="1047"/>
      <c r="G123" s="1047"/>
      <c r="H123" s="1047"/>
      <c r="I123" s="1047"/>
      <c r="J123" s="1047"/>
      <c r="K123" s="1047"/>
      <c r="L123" s="1047"/>
      <c r="M123" s="1047"/>
    </row>
    <row r="124" spans="1:13" x14ac:dyDescent="0.2">
      <c r="A124" s="1047"/>
      <c r="B124" s="1047"/>
      <c r="C124" s="1047"/>
      <c r="D124" s="1047"/>
      <c r="E124" s="1047"/>
      <c r="F124" s="1047"/>
      <c r="G124" s="1047"/>
      <c r="H124" s="1047"/>
      <c r="I124" s="1047"/>
      <c r="J124" s="1047"/>
      <c r="K124" s="1047"/>
      <c r="L124" s="1047"/>
      <c r="M124" s="1088"/>
    </row>
    <row r="125" spans="1:13" x14ac:dyDescent="0.2">
      <c r="A125" s="1047"/>
      <c r="B125" s="1047"/>
      <c r="C125" s="1047"/>
      <c r="D125" s="1047"/>
      <c r="E125" s="1047"/>
      <c r="F125" s="1047"/>
      <c r="G125" s="1047"/>
      <c r="H125" s="1047"/>
      <c r="I125" s="1047"/>
      <c r="J125" s="1047"/>
      <c r="K125" s="1047"/>
      <c r="L125" s="1047"/>
      <c r="M125" s="1047"/>
    </row>
    <row r="126" spans="1:13" x14ac:dyDescent="0.2">
      <c r="A126" s="1047"/>
      <c r="B126" s="1047"/>
      <c r="C126" s="1047"/>
      <c r="D126" s="1047"/>
      <c r="E126" s="1047"/>
      <c r="F126" s="1047"/>
      <c r="G126" s="1047"/>
      <c r="H126" s="1047"/>
      <c r="I126" s="1047"/>
      <c r="J126" s="1047"/>
      <c r="K126" s="1047"/>
      <c r="L126" s="1047"/>
      <c r="M126" s="1047"/>
    </row>
    <row r="127" spans="1:13" x14ac:dyDescent="0.2">
      <c r="A127" s="1047"/>
      <c r="B127" s="1047"/>
      <c r="C127" s="1047"/>
      <c r="D127" s="1047"/>
      <c r="E127" s="1047"/>
      <c r="F127" s="1047"/>
      <c r="G127" s="1047"/>
      <c r="H127" s="1047"/>
      <c r="I127" s="1047"/>
      <c r="J127" s="1047"/>
      <c r="K127" s="1047"/>
      <c r="L127" s="1047"/>
      <c r="M127" s="1047"/>
    </row>
    <row r="128" spans="1:13" x14ac:dyDescent="0.2">
      <c r="A128" s="1047"/>
      <c r="B128" s="1047"/>
      <c r="C128" s="1047"/>
      <c r="D128" s="1047"/>
      <c r="E128" s="1047"/>
      <c r="F128" s="1047"/>
      <c r="G128" s="1047"/>
      <c r="H128" s="1047"/>
      <c r="I128" s="1047"/>
      <c r="J128" s="1047"/>
      <c r="K128" s="1047"/>
      <c r="L128" s="1047"/>
      <c r="M128" s="1047"/>
    </row>
    <row r="129" spans="1:13" x14ac:dyDescent="0.2">
      <c r="A129" s="1047"/>
      <c r="B129" s="1047"/>
      <c r="C129" s="1047"/>
      <c r="D129" s="1047"/>
      <c r="E129" s="1047"/>
      <c r="F129" s="1047"/>
      <c r="G129" s="1047"/>
      <c r="H129" s="1047"/>
      <c r="I129" s="1047"/>
      <c r="J129" s="1047"/>
      <c r="K129" s="1047"/>
      <c r="L129" s="1047"/>
      <c r="M129" s="1047"/>
    </row>
    <row r="130" spans="1:13" x14ac:dyDescent="0.2">
      <c r="A130" s="1047"/>
      <c r="B130" s="1047"/>
      <c r="C130" s="1047"/>
      <c r="D130" s="1047"/>
      <c r="E130" s="1047"/>
      <c r="F130" s="1047"/>
      <c r="G130" s="1047"/>
      <c r="H130" s="1047"/>
      <c r="I130" s="1047"/>
      <c r="J130" s="1047"/>
      <c r="K130" s="1047"/>
      <c r="L130" s="1047"/>
      <c r="M130" s="1047"/>
    </row>
    <row r="131" spans="1:13" x14ac:dyDescent="0.2">
      <c r="A131" s="1047"/>
      <c r="B131" s="1047"/>
      <c r="C131" s="1047"/>
      <c r="D131" s="1047"/>
      <c r="E131" s="1047"/>
      <c r="F131" s="1047"/>
      <c r="G131" s="1047"/>
      <c r="H131" s="1047"/>
      <c r="I131" s="1047"/>
      <c r="J131" s="1047"/>
      <c r="K131" s="1047"/>
      <c r="L131" s="1047"/>
      <c r="M131" s="1047"/>
    </row>
    <row r="132" spans="1:13" x14ac:dyDescent="0.2">
      <c r="A132" s="1047"/>
      <c r="B132" s="1047"/>
      <c r="C132" s="1047"/>
      <c r="D132" s="1047"/>
      <c r="E132" s="1047"/>
      <c r="F132" s="1047"/>
      <c r="G132" s="1047"/>
      <c r="H132" s="1047"/>
      <c r="I132" s="1047"/>
      <c r="J132" s="1047"/>
      <c r="K132" s="1047"/>
      <c r="L132" s="1047"/>
      <c r="M132" s="1047"/>
    </row>
  </sheetData>
  <hyperlinks>
    <hyperlink ref="M1" location="INHALT!A1" display="INHALT!A1" xr:uid="{D7A7975E-C815-4059-97AA-0B37978A449C}"/>
  </hyperlinks>
  <pageMargins left="0.27559055118110237" right="0.23622047244094491" top="0.19685039370078741" bottom="0.23622047244094491" header="0.11811023622047245" footer="0.15748031496062992"/>
  <pageSetup paperSize="9" scale="78" fitToHeight="0" orientation="landscape" r:id="rId1"/>
  <rowBreaks count="2" manualBreakCount="2">
    <brk id="47" max="16383" man="1"/>
    <brk id="89"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44</vt:i4>
      </vt:variant>
      <vt:variant>
        <vt:lpstr>Benannte Bereiche</vt:lpstr>
      </vt:variant>
      <vt:variant>
        <vt:i4>63</vt:i4>
      </vt:variant>
    </vt:vector>
  </HeadingPairs>
  <TitlesOfParts>
    <vt:vector size="107" baseType="lpstr">
      <vt:lpstr>Titelblatt</vt:lpstr>
      <vt:lpstr>Impress NEU</vt:lpstr>
      <vt:lpstr>INHALT</vt:lpstr>
      <vt:lpstr> UBZ-SBZ</vt:lpstr>
      <vt:lpstr>Wohnstatus-UBZ-SBZ</vt:lpstr>
      <vt:lpstr>Übersicht-UBZ-SBZ (HWS) </vt:lpstr>
      <vt:lpstr>Einw.entwicklung (HWS)</vt:lpstr>
      <vt:lpstr>Einw.entw. % (HWS) </vt:lpstr>
      <vt:lpstr>Bevölkerungsbewegung</vt:lpstr>
      <vt:lpstr>Tabelle1</vt:lpstr>
      <vt:lpstr>Bevbewegung Diagramme</vt:lpstr>
      <vt:lpstr>UBZ-Alter (HWS)</vt:lpstr>
      <vt:lpstr>UBZ-Alter (HWS) %</vt:lpstr>
      <vt:lpstr>Unter 18 (HWS)</vt:lpstr>
      <vt:lpstr>Über 65 (HWS)</vt:lpstr>
      <vt:lpstr>Altersgliederung (HWS)</vt:lpstr>
      <vt:lpstr>Flächennutzung</vt:lpstr>
      <vt:lpstr>UBZ-Fam (HWS)</vt:lpstr>
      <vt:lpstr>UBZ-Rel (HWS)</vt:lpstr>
      <vt:lpstr>UBZ-neue-Staatengruppen</vt:lpstr>
      <vt:lpstr>Migrationshintergrund</vt:lpstr>
      <vt:lpstr>Arbeitslose gesamt</vt:lpstr>
      <vt:lpstr>Arbeitslose-Entw.</vt:lpstr>
      <vt:lpstr>SGB II BG</vt:lpstr>
      <vt:lpstr>SGB II Pers</vt:lpstr>
      <vt:lpstr>SGB II-Entw.</vt:lpstr>
      <vt:lpstr>Soz. Beschäft. UBZ 06-2022</vt:lpstr>
      <vt:lpstr>Anteil SozBesch 06-2022</vt:lpstr>
      <vt:lpstr>SozBesch Entw.</vt:lpstr>
      <vt:lpstr>Betriebe+SozBesch</vt:lpstr>
      <vt:lpstr>Wirtschaftsabschnitte</vt:lpstr>
      <vt:lpstr>Wohnungen u. Wohngeb. 2022</vt:lpstr>
      <vt:lpstr>Graphiken</vt:lpstr>
      <vt:lpstr>Entw. der Wohnungen</vt:lpstr>
      <vt:lpstr>Wohnungsbau (Fertigstell.)</vt:lpstr>
      <vt:lpstr>Entw. des Wohnungsbaus</vt:lpstr>
      <vt:lpstr>Wohnungsbau (Genehmigungen)</vt:lpstr>
      <vt:lpstr>HH-Typen HHStat</vt:lpstr>
      <vt:lpstr>HH-Typen BfLR</vt:lpstr>
      <vt:lpstr>HH-Typen ZahlPers</vt:lpstr>
      <vt:lpstr>HH-Typen ZahlKind</vt:lpstr>
      <vt:lpstr>KFZ UBZ</vt:lpstr>
      <vt:lpstr>Amtlich benannte Ortsteile</vt:lpstr>
      <vt:lpstr>SBZ-Karte NEU</vt:lpstr>
      <vt:lpstr>' UBZ-SBZ'!Druckbereich</vt:lpstr>
      <vt:lpstr>'Altersgliederung (HWS)'!Druckbereich</vt:lpstr>
      <vt:lpstr>'Amtlich benannte Ortsteile'!Druckbereich</vt:lpstr>
      <vt:lpstr>'Anteil SozBesch 06-2022'!Druckbereich</vt:lpstr>
      <vt:lpstr>'Arbeitslose gesamt'!Druckbereich</vt:lpstr>
      <vt:lpstr>'Arbeitslose-Entw.'!Druckbereich</vt:lpstr>
      <vt:lpstr>'Betriebe+SozBesch'!Druckbereich</vt:lpstr>
      <vt:lpstr>'Bevbewegung Diagramme'!Druckbereich</vt:lpstr>
      <vt:lpstr>Bevölkerungsbewegung!Druckbereich</vt:lpstr>
      <vt:lpstr>'Einw.entwicklung (HWS)'!Druckbereich</vt:lpstr>
      <vt:lpstr>'Entw. der Wohnungen'!Druckbereich</vt:lpstr>
      <vt:lpstr>'Entw. des Wohnungsbaus'!Druckbereich</vt:lpstr>
      <vt:lpstr>Graphiken!Druckbereich</vt:lpstr>
      <vt:lpstr>'HH-Typen BfLR'!Druckbereich</vt:lpstr>
      <vt:lpstr>'HH-Typen HHStat'!Druckbereich</vt:lpstr>
      <vt:lpstr>'HH-Typen ZahlKind'!Druckbereich</vt:lpstr>
      <vt:lpstr>'HH-Typen ZahlPers'!Druckbereich</vt:lpstr>
      <vt:lpstr>'Impress NEU'!Druckbereich</vt:lpstr>
      <vt:lpstr>INHALT!Druckbereich</vt:lpstr>
      <vt:lpstr>'KFZ UBZ'!Druckbereich</vt:lpstr>
      <vt:lpstr>Migrationshintergrund!Druckbereich</vt:lpstr>
      <vt:lpstr>'SBZ-Karte NEU'!Druckbereich</vt:lpstr>
      <vt:lpstr>'SGB II Pers'!Druckbereich</vt:lpstr>
      <vt:lpstr>'SGB II-Entw.'!Druckbereich</vt:lpstr>
      <vt:lpstr>'Soz. Beschäft. UBZ 06-2022'!Druckbereich</vt:lpstr>
      <vt:lpstr>'SozBesch Entw.'!Druckbereich</vt:lpstr>
      <vt:lpstr>Titelblatt!Druckbereich</vt:lpstr>
      <vt:lpstr>'Übersicht-UBZ-SBZ (HWS) '!Druckbereich</vt:lpstr>
      <vt:lpstr>'UBZ-Alter (HWS)'!Druckbereich</vt:lpstr>
      <vt:lpstr>'UBZ-Alter (HWS) %'!Druckbereich</vt:lpstr>
      <vt:lpstr>'UBZ-Fam (HWS)'!Druckbereich</vt:lpstr>
      <vt:lpstr>'UBZ-neue-Staatengruppen'!Druckbereich</vt:lpstr>
      <vt:lpstr>'UBZ-Rel (HWS)'!Druckbereich</vt:lpstr>
      <vt:lpstr>'Wohnungen u. Wohngeb. 2022'!Druckbereich</vt:lpstr>
      <vt:lpstr>'Wohnungsbau (Fertigstell.)'!Druckbereich</vt:lpstr>
      <vt:lpstr>'Wohnungsbau (Genehmigungen)'!Druckbereich</vt:lpstr>
      <vt:lpstr>'Arbeitslose gesamt'!Drucktitel</vt:lpstr>
      <vt:lpstr>'Arbeitslose-Entw.'!Drucktitel</vt:lpstr>
      <vt:lpstr>Bevölkerungsbewegung!Drucktitel</vt:lpstr>
      <vt:lpstr>'Einw.entwicklung (HWS)'!Drucktitel</vt:lpstr>
      <vt:lpstr>'Entw. der Wohnungen'!Drucktitel</vt:lpstr>
      <vt:lpstr>'Entw. des Wohnungsbaus'!Drucktitel</vt:lpstr>
      <vt:lpstr>Flächennutzung!Drucktitel</vt:lpstr>
      <vt:lpstr>'HH-Typen BfLR'!Drucktitel</vt:lpstr>
      <vt:lpstr>'HH-Typen HHStat'!Drucktitel</vt:lpstr>
      <vt:lpstr>'HH-Typen ZahlKind'!Drucktitel</vt:lpstr>
      <vt:lpstr>'HH-Typen ZahlPers'!Drucktitel</vt:lpstr>
      <vt:lpstr>'KFZ UBZ'!Drucktitel</vt:lpstr>
      <vt:lpstr>Migrationshintergrund!Drucktitel</vt:lpstr>
      <vt:lpstr>'SGB II BG'!Drucktitel</vt:lpstr>
      <vt:lpstr>'SGB II Pers'!Drucktitel</vt:lpstr>
      <vt:lpstr>'SGB II-Entw.'!Drucktitel</vt:lpstr>
      <vt:lpstr>'Soz. Beschäft. UBZ 06-2022'!Drucktitel</vt:lpstr>
      <vt:lpstr>'Übersicht-UBZ-SBZ (HWS) '!Drucktitel</vt:lpstr>
      <vt:lpstr>'UBZ-Alter (HWS)'!Drucktitel</vt:lpstr>
      <vt:lpstr>'UBZ-Alter (HWS) %'!Drucktitel</vt:lpstr>
      <vt:lpstr>'UBZ-Fam (HWS)'!Drucktitel</vt:lpstr>
      <vt:lpstr>'UBZ-neue-Staatengruppen'!Drucktitel</vt:lpstr>
      <vt:lpstr>'UBZ-Rel (HWS)'!Drucktitel</vt:lpstr>
      <vt:lpstr>'Wohnstatus-UBZ-SBZ'!Drucktitel</vt:lpstr>
      <vt:lpstr>'Wohnungen u. Wohngeb. 2022'!Drucktitel</vt:lpstr>
      <vt:lpstr>'Wohnungsbau (Fertigstell.)'!Drucktitel</vt:lpstr>
      <vt:lpstr>'Wohnungsbau (Genehmigungen)'!Drucktitel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Stadtentwicklung und Statistik</dc:creator>
  <cp:lastModifiedBy>Schels Helmut</cp:lastModifiedBy>
  <cp:lastPrinted>2024-01-10T10:04:40Z</cp:lastPrinted>
  <dcterms:created xsi:type="dcterms:W3CDTF">2001-02-20T14:38:42Z</dcterms:created>
  <dcterms:modified xsi:type="dcterms:W3CDTF">2024-01-10T10:05:38Z</dcterms:modified>
</cp:coreProperties>
</file>